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7580" windowHeight="10365" firstSheet="2" activeTab="9"/>
  </bookViews>
  <sheets>
    <sheet name="Figure 1a" sheetId="6" r:id="rId1"/>
    <sheet name="Figure 2a" sheetId="7" r:id="rId2"/>
    <sheet name="Tableau 1" sheetId="13" r:id="rId3"/>
    <sheet name="Encadré 1" sheetId="25" r:id="rId4"/>
    <sheet name="Figure 1" sheetId="19" r:id="rId5"/>
    <sheet name="Figure 2" sheetId="20" r:id="rId6"/>
    <sheet name="Figure 3" sheetId="21" r:id="rId7"/>
    <sheet name="Figure 4" sheetId="22" r:id="rId8"/>
    <sheet name="Figure 5" sheetId="23" r:id="rId9"/>
    <sheet name="Figure 6" sheetId="24" r:id="rId10"/>
  </sheets>
  <externalReferences>
    <externalReference r:id="rId11"/>
    <externalReference r:id="rId12"/>
    <externalReference r:id="rId13"/>
  </externalReferences>
  <calcPr calcId="145621"/>
</workbook>
</file>

<file path=xl/calcChain.xml><?xml version="1.0" encoding="utf-8"?>
<calcChain xmlns="http://schemas.openxmlformats.org/spreadsheetml/2006/main">
  <c r="H37" i="24" l="1"/>
  <c r="H50" i="24" s="1"/>
  <c r="E37" i="24"/>
  <c r="E49" i="24" s="1"/>
  <c r="D37" i="24"/>
  <c r="D50" i="24" s="1"/>
  <c r="C37" i="24"/>
  <c r="C49" i="24" s="1"/>
  <c r="B37" i="24"/>
  <c r="B50" i="24" s="1"/>
  <c r="C45" i="24" l="1"/>
  <c r="C47" i="24"/>
  <c r="E45" i="24"/>
  <c r="E47" i="24"/>
  <c r="B45" i="24"/>
  <c r="D45" i="24"/>
  <c r="H45" i="24"/>
  <c r="C46" i="24"/>
  <c r="E46" i="24"/>
  <c r="B47" i="24"/>
  <c r="D47" i="24"/>
  <c r="H47" i="24"/>
  <c r="C48" i="24"/>
  <c r="E48" i="24"/>
  <c r="B49" i="24"/>
  <c r="D49" i="24"/>
  <c r="H49" i="24"/>
  <c r="C50" i="24"/>
  <c r="E50" i="24"/>
  <c r="B46" i="24"/>
  <c r="D46" i="24"/>
  <c r="H46" i="24"/>
  <c r="B48" i="24"/>
  <c r="D48" i="24"/>
  <c r="H48" i="24"/>
  <c r="J82" i="21"/>
  <c r="I69" i="21"/>
  <c r="I88" i="21" s="1"/>
  <c r="H69" i="21"/>
  <c r="H78" i="21" s="1"/>
  <c r="H89" i="21" s="1"/>
  <c r="G69" i="21"/>
  <c r="G88" i="21" s="1"/>
  <c r="F69" i="21"/>
  <c r="F78" i="21" s="1"/>
  <c r="F89" i="21" s="1"/>
  <c r="E69" i="21"/>
  <c r="E88" i="21" s="1"/>
  <c r="D69" i="21"/>
  <c r="D78" i="21" s="1"/>
  <c r="D89" i="21" s="1"/>
  <c r="C69" i="21"/>
  <c r="C88" i="21" s="1"/>
  <c r="B69" i="21"/>
  <c r="B78" i="21" s="1"/>
  <c r="B89" i="21" s="1"/>
  <c r="I68" i="21"/>
  <c r="I77" i="21" s="1"/>
  <c r="H68" i="21"/>
  <c r="H77" i="21" s="1"/>
  <c r="G68" i="21"/>
  <c r="G77" i="21" s="1"/>
  <c r="F68" i="21"/>
  <c r="F77" i="21" s="1"/>
  <c r="E68" i="21"/>
  <c r="E77" i="21" s="1"/>
  <c r="D68" i="21"/>
  <c r="D77" i="21" s="1"/>
  <c r="C68" i="21"/>
  <c r="C77" i="21" s="1"/>
  <c r="B68" i="21"/>
  <c r="J68" i="21" s="1"/>
  <c r="J77" i="21" s="1"/>
  <c r="I67" i="21"/>
  <c r="I76" i="21" s="1"/>
  <c r="H67" i="21"/>
  <c r="H76" i="21" s="1"/>
  <c r="G67" i="21"/>
  <c r="G76" i="21" s="1"/>
  <c r="F67" i="21"/>
  <c r="F76" i="21" s="1"/>
  <c r="E67" i="21"/>
  <c r="E76" i="21" s="1"/>
  <c r="D67" i="21"/>
  <c r="D76" i="21" s="1"/>
  <c r="C67" i="21"/>
  <c r="C76" i="21" s="1"/>
  <c r="B67" i="21"/>
  <c r="B76" i="21" s="1"/>
  <c r="I66" i="21"/>
  <c r="I86" i="21" s="1"/>
  <c r="H66" i="21"/>
  <c r="H70" i="21" s="1"/>
  <c r="G66" i="21"/>
  <c r="G86" i="21" s="1"/>
  <c r="F66" i="21"/>
  <c r="F70" i="21" s="1"/>
  <c r="E66" i="21"/>
  <c r="E86" i="21" s="1"/>
  <c r="D66" i="21"/>
  <c r="D70" i="21" s="1"/>
  <c r="C66" i="21"/>
  <c r="C86" i="21" s="1"/>
  <c r="B66" i="21"/>
  <c r="B70" i="21" s="1"/>
  <c r="B32" i="19"/>
  <c r="C32" i="19"/>
  <c r="D32" i="19"/>
  <c r="E32" i="19"/>
  <c r="W86" i="19"/>
  <c r="E51" i="24" l="1"/>
  <c r="C51" i="24"/>
  <c r="D51" i="24"/>
  <c r="H51" i="24"/>
  <c r="B51" i="24"/>
  <c r="B90" i="21"/>
  <c r="B79" i="21"/>
  <c r="B91" i="21" s="1"/>
  <c r="D90" i="21"/>
  <c r="D79" i="21"/>
  <c r="D91" i="21" s="1"/>
  <c r="F90" i="21"/>
  <c r="F79" i="21"/>
  <c r="F91" i="21" s="1"/>
  <c r="H90" i="21"/>
  <c r="H79" i="21"/>
  <c r="H91" i="21" s="1"/>
  <c r="J67" i="21"/>
  <c r="J69" i="21"/>
  <c r="C70" i="21"/>
  <c r="E70" i="21"/>
  <c r="G70" i="21"/>
  <c r="I70" i="21"/>
  <c r="B75" i="21"/>
  <c r="B87" i="21" s="1"/>
  <c r="D75" i="21"/>
  <c r="D87" i="21" s="1"/>
  <c r="F75" i="21"/>
  <c r="F87" i="21" s="1"/>
  <c r="H75" i="21"/>
  <c r="H87" i="21" s="1"/>
  <c r="B77" i="21"/>
  <c r="C78" i="21"/>
  <c r="C89" i="21" s="1"/>
  <c r="E78" i="21"/>
  <c r="E89" i="21" s="1"/>
  <c r="G78" i="21"/>
  <c r="G89" i="21" s="1"/>
  <c r="I78" i="21"/>
  <c r="I89" i="21" s="1"/>
  <c r="B86" i="21"/>
  <c r="D86" i="21"/>
  <c r="F86" i="21"/>
  <c r="H86" i="21"/>
  <c r="B88" i="21"/>
  <c r="D88" i="21"/>
  <c r="F88" i="21"/>
  <c r="H88" i="21"/>
  <c r="C75" i="21"/>
  <c r="C87" i="21" s="1"/>
  <c r="E75" i="21"/>
  <c r="E87" i="21" s="1"/>
  <c r="G75" i="21"/>
  <c r="G87" i="21" s="1"/>
  <c r="I75" i="21"/>
  <c r="I87" i="21" s="1"/>
  <c r="W85" i="19"/>
  <c r="W88" i="19"/>
  <c r="W89" i="19" s="1"/>
  <c r="E45" i="23" l="1"/>
  <c r="G90" i="21"/>
  <c r="G79" i="21"/>
  <c r="G91" i="21" s="1"/>
  <c r="C90" i="21"/>
  <c r="C79" i="21"/>
  <c r="C91" i="21" s="1"/>
  <c r="J76" i="21"/>
  <c r="J66" i="21"/>
  <c r="J70" i="21"/>
  <c r="I90" i="21"/>
  <c r="I79" i="21"/>
  <c r="I91" i="21" s="1"/>
  <c r="E90" i="21"/>
  <c r="E79" i="21"/>
  <c r="E91" i="21" s="1"/>
  <c r="J78" i="21"/>
  <c r="J89" i="21" s="1"/>
  <c r="J88" i="21"/>
  <c r="G37" i="23" l="1"/>
  <c r="I37" i="23"/>
  <c r="D37" i="23"/>
  <c r="J45" i="23"/>
  <c r="H37" i="23"/>
  <c r="E37" i="23"/>
  <c r="I45" i="23"/>
  <c r="B37" i="23"/>
  <c r="J86" i="21"/>
  <c r="J75" i="21"/>
  <c r="J87" i="21" s="1"/>
  <c r="J90" i="21"/>
  <c r="J79" i="21"/>
  <c r="J91" i="21" s="1"/>
  <c r="G45" i="23" l="1"/>
  <c r="F37" i="23"/>
  <c r="J37" i="23"/>
  <c r="F45" i="23"/>
  <c r="D45" i="23"/>
  <c r="C37" i="23"/>
  <c r="C45" i="23"/>
  <c r="B45" i="23"/>
  <c r="H45" i="23" l="1"/>
</calcChain>
</file>

<file path=xl/sharedStrings.xml><?xml version="1.0" encoding="utf-8"?>
<sst xmlns="http://schemas.openxmlformats.org/spreadsheetml/2006/main" count="239" uniqueCount="109">
  <si>
    <t>Figure 2. Évolution trimestrielle du Rmi ou de l'Api puis du Rsa socle et nombre d'allocataires bénéficiaires du Rsa activité seul</t>
  </si>
  <si>
    <t>Paris</t>
  </si>
  <si>
    <t>Hauts-de-Seine</t>
  </si>
  <si>
    <t>Seine-Saint-Denis</t>
  </si>
  <si>
    <t>Val-de-Marne</t>
  </si>
  <si>
    <t>Seine-et-Marne</t>
  </si>
  <si>
    <t>Yvelines</t>
  </si>
  <si>
    <t>Essonne</t>
  </si>
  <si>
    <t>Val-d'Oise</t>
  </si>
  <si>
    <t>Île-de-France</t>
  </si>
  <si>
    <t>Rsa socle</t>
  </si>
  <si>
    <t>Rsa activité seul</t>
  </si>
  <si>
    <t>Total Rsa</t>
  </si>
  <si>
    <t>Source : Caisses d’allocations familiales d’Île-de-France.</t>
  </si>
  <si>
    <t>Source : Caisses d'allocation familiales d'Île-de-France, juin 2014.</t>
  </si>
  <si>
    <t>Figure 1. Répartition des bénéficiaires du Rsa selon la composante par département au 30 juin 2014</t>
  </si>
  <si>
    <t>Rsa socle seul</t>
  </si>
  <si>
    <t>Rsa socle et activité</t>
  </si>
  <si>
    <t>En % de la population au recensement 2011</t>
  </si>
  <si>
    <t>Rmi/Api puis Rsa socle (axe de gauche)</t>
  </si>
  <si>
    <t xml:space="preserve">Rmi/Api puis Rsa socle (moyenne mobile*) </t>
  </si>
  <si>
    <t xml:space="preserve">Rsa activité seul (axe de droite) </t>
  </si>
  <si>
    <t>Total</t>
  </si>
  <si>
    <t xml:space="preserve">Part de la population couverte </t>
  </si>
  <si>
    <t>Socle seul</t>
  </si>
  <si>
    <t>Socle et activité</t>
  </si>
  <si>
    <t xml:space="preserve">   Dont Rsa majoré</t>
  </si>
  <si>
    <t xml:space="preserve">   Dont Rsa jeunes</t>
  </si>
  <si>
    <t>Personnes couvertes par le Rsa</t>
  </si>
  <si>
    <t xml:space="preserve">Évolution </t>
  </si>
  <si>
    <t>Tableau 1.  Répartition des bénéficiaires du Rsa selon la composante par département au 30 septembre 2014</t>
  </si>
  <si>
    <t>Source : Caisses d’allocations familiales d’Île-de-France, septembre 2014.</t>
  </si>
  <si>
    <t>*Évolution trimestrielle du Rsa.</t>
  </si>
  <si>
    <t>Lecture : Fin septembre 2014, environ 43 203 allocataires franciliens perçoivent le volet « socle et activité » du Rsa.</t>
  </si>
  <si>
    <t>RMI ou API =RSA SOCLE</t>
  </si>
  <si>
    <t>RSA SOCLE</t>
  </si>
  <si>
    <t> </t>
  </si>
  <si>
    <t>Figure 2. Évolution du nombre de bénéficiaires du Rsa selon la composante par département de juin à septembre 2014 (%)</t>
  </si>
  <si>
    <t>Source: Caisses d'allocations familiales d'Île-de-France, septembre 2014</t>
  </si>
  <si>
    <t>Evolution trimestrielle des allocataires du Rsa selon la composante par département (%)</t>
  </si>
  <si>
    <t>Evolution trimestrielle du nombre d'allocataires percevant le Rsa jeunes depuis septembre 2010 en Île-de-France</t>
  </si>
  <si>
    <t>Rsa jeunes total</t>
  </si>
  <si>
    <t>Rsa jeunes socle</t>
  </si>
  <si>
    <t xml:space="preserve">Rsa jeunes activité seul  </t>
  </si>
  <si>
    <t>Populations couverte par le Rsa selon la composante</t>
  </si>
  <si>
    <t>Population couverte par le Rsa selon la composante (%)*</t>
  </si>
  <si>
    <t>*en pourcentage de la population au recensement Insee 2011.</t>
  </si>
  <si>
    <t>Population au RP 2011</t>
  </si>
  <si>
    <t>Répartition de la population couverte par le Rsa selon la composante par département</t>
  </si>
  <si>
    <t>Sources: Caisses d'allocations familiales d'Île-de-France, septembre 2014 ; Insee, Recensement de la population 2011.</t>
  </si>
  <si>
    <t>Source : Caisses d’allocations familiales d’Île-de-France.</t>
  </si>
  <si>
    <t>Lecture : Entre juin et septembre 2014, en Seine-Saint-Denis, le volet « socle et activité » enregistre une poussée de ses effectifs de +5,9 %.</t>
  </si>
  <si>
    <t xml:space="preserve">Figure 3. Évolution trimestrielle du nombre d’allocataires percevant le Rsa jeunes* depuis septembre 2010 </t>
  </si>
  <si>
    <t>Lecture : Le nombre d’allocataires du Rsa jeunes passe de 670 en septembre 2013 à 641 en septembre 2014.</t>
  </si>
  <si>
    <t>*Le dispositif Rsa jeunes est entré en vigueur en septembre 2010.</t>
  </si>
  <si>
    <t>Figure 4. Évolution trimestrielle de la part de la population couverte par le Rsa (%)</t>
  </si>
  <si>
    <t xml:space="preserve">Sources : Caisses d’allocations familiales d’Île-de-France ; Insee, Recensements de la population.  </t>
  </si>
  <si>
    <t>Ancienneté dans le dispisotif</t>
  </si>
  <si>
    <t>De 7 mois à moins de 1 an</t>
  </si>
  <si>
    <t>De 1 an à moins de 2 ans</t>
  </si>
  <si>
    <t>De 2 ans à moins de 3 ans</t>
  </si>
  <si>
    <t>De 3 ans à moins de 4 ans</t>
  </si>
  <si>
    <t>4 ans et plus</t>
  </si>
  <si>
    <t>Répartition des allocataires du Rsa selon l'ancienneté dans le dispositif par département (%)</t>
  </si>
  <si>
    <t>Moins de 6 mois</t>
  </si>
  <si>
    <t>Moins d'un an</t>
  </si>
  <si>
    <t>Entre un et quatre ans</t>
  </si>
  <si>
    <t>Plus de quatre ans</t>
  </si>
  <si>
    <t>Source: Caisses d'allocations familiales d'Île-de-France, septembre 2013</t>
  </si>
  <si>
    <t>Figure 5. Répartition des bénéficiaires du Rsa selon l’ancienneté dans le dispositif par département (%)</t>
  </si>
  <si>
    <t>Lecture : Fin septembre 2014, en Seine-Saint-Denis, un peu plus de quatre bénéficiaires du Rsa sur dix (41,2 %) sont dans le dispositif depuis au moins quatre ans.</t>
  </si>
  <si>
    <t/>
  </si>
  <si>
    <t>Foyers RSA</t>
  </si>
  <si>
    <t>Socle seulement</t>
  </si>
  <si>
    <t>Activité seulement</t>
  </si>
  <si>
    <r>
      <t>Source: Caisses d'allocations familiales d'</t>
    </r>
    <r>
      <rPr>
        <sz val="10"/>
        <color theme="1"/>
        <rFont val="Calibri"/>
        <family val="2"/>
      </rPr>
      <t>Î</t>
    </r>
    <r>
      <rPr>
        <sz val="10"/>
        <color theme="1"/>
        <rFont val="Arial"/>
        <family val="2"/>
      </rPr>
      <t>le-de-France, septembre 2014</t>
    </r>
  </si>
  <si>
    <t>Population selon le type de famillle en 2011*</t>
  </si>
  <si>
    <t>Famille avec enfants (effectifs)</t>
  </si>
  <si>
    <t>Familles avec enfants bénéficiaires du Rsa</t>
  </si>
  <si>
    <t>Effectifs</t>
  </si>
  <si>
    <r>
      <t xml:space="preserve">Familles avec enfants en </t>
    </r>
    <r>
      <rPr>
        <sz val="10"/>
        <color theme="1"/>
        <rFont val="Calibri"/>
        <family val="2"/>
      </rPr>
      <t>Î</t>
    </r>
    <r>
      <rPr>
        <sz val="10"/>
        <color theme="1"/>
        <rFont val="Arial"/>
        <family val="2"/>
      </rPr>
      <t>le-de-France</t>
    </r>
  </si>
  <si>
    <t>France</t>
  </si>
  <si>
    <t>Couples avec 1 enfant</t>
  </si>
  <si>
    <t>Couples avec 2 enfants</t>
  </si>
  <si>
    <t>Couples avec 3 enfants ou plus</t>
  </si>
  <si>
    <t>Monoparents avec 1 enfant</t>
  </si>
  <si>
    <t xml:space="preserve">Monoparents avec 2 enfants </t>
  </si>
  <si>
    <t>Monoparents avec 3 enfants ou plus</t>
  </si>
  <si>
    <t>Source : Insee, recensement de population en 2011.</t>
  </si>
  <si>
    <t>*Enfants de moins de 25 ans</t>
  </si>
  <si>
    <t>Popuation selon le type de famillle en 2011*</t>
  </si>
  <si>
    <t>Familles avec enfants (%)</t>
  </si>
  <si>
    <t>%</t>
  </si>
  <si>
    <r>
      <t xml:space="preserve">Familles avec enfants en </t>
    </r>
    <r>
      <rPr>
        <sz val="10"/>
        <color theme="1"/>
        <rFont val="Calibri"/>
        <family val="2"/>
      </rPr>
      <t>Î</t>
    </r>
    <r>
      <rPr>
        <sz val="10"/>
        <color theme="1"/>
        <rFont val="Arial"/>
        <family val="2"/>
      </rPr>
      <t>le-de-France (Insee)</t>
    </r>
  </si>
  <si>
    <t>Monoparents avec 2 enfants</t>
  </si>
  <si>
    <t>Lecture : De septembre 2010 à septembre 2014, la part de la population couverte par le Rsa est passée de 5,7 % à 6,9 %.</t>
  </si>
  <si>
    <r>
      <t>Lecture : Fin septembre 2014, les couples avec 3 enfants ou plus représentent 16,9 % de l’ensemble des familles d’</t>
    </r>
    <r>
      <rPr>
        <sz val="9"/>
        <color theme="1"/>
        <rFont val="Calibri"/>
        <family val="2"/>
      </rPr>
      <t>Î</t>
    </r>
    <r>
      <rPr>
        <sz val="9"/>
        <color theme="1"/>
        <rFont val="Arial"/>
        <family val="2"/>
      </rPr>
      <t>le-de-France et 14,3 % des familles bénéficiaires du Rsa.</t>
    </r>
  </si>
  <si>
    <t>Familles avec enfants bénéficiaires du Rsa (Caf Idf)</t>
  </si>
  <si>
    <t>Nombre d'enfants</t>
  </si>
  <si>
    <t>Personne seule</t>
  </si>
  <si>
    <t>Parent isolé : majoration pour isolement</t>
  </si>
  <si>
    <t>Couple</t>
  </si>
  <si>
    <t>Par enfant supplémentaire</t>
  </si>
  <si>
    <t>Montants forfaitaires selon la situation familiale et le nombre d’enfants au 1er septembre 2014</t>
  </si>
  <si>
    <t>30-06-2014/30-09-2014 (en %)*</t>
  </si>
  <si>
    <t>Figure 1. Évolution trimestrielle du nombre de bénéficiaires du Rmi ou de l'Api puis du Rsa socle et nombre d'allocataires bénéficiaires du Rsa activité seul</t>
  </si>
  <si>
    <t>Sources : Caisses d’allocations familiales d’Île-de-France, septembre 2014, Insee, recensement de la population en 2011.</t>
  </si>
  <si>
    <t>(*) Il s’agit des enfants de moins de 25 ans.</t>
  </si>
  <si>
    <t>Figure 6. Répartition des familles selon la structure familiale et le nombre d’enfant(s) (*)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</si>
</sst>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6" formatCode="#,##0\ &quot;€&quot;;[Red]\-#,##0\ &quot;€&quot;"/>
    <numFmt numFmtId="8" formatCode="#,##0.00\ &quot;€&quot;;[Red]\-#,##0.00\ &quot;€&quot;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\ _€_-;\-* #,##0.0\ _€_-;_-* &quot;-&quot;??\ _€_-;_-@_-"/>
    <numFmt numFmtId="166" formatCode="[$-40C]mmm\-yy;@"/>
    <numFmt numFmtId="167" formatCode="0.0"/>
    <numFmt numFmtId="168" formatCode="#,##0.0"/>
    <numFmt numFmtId="169" formatCode="000000"/>
    <numFmt numFmtId="170" formatCode="mmmm\ d\,\ yyyy"/>
    <numFmt numFmtId="171" formatCode="General_)"/>
    <numFmt numFmtId="172" formatCode="0.00_)"/>
    <numFmt numFmtId="173" formatCode="#,###,##0"/>
    <numFmt numFmtId="174" formatCode="#,##0\ &quot;F&quot;;\-#,##0\ &quot;F&quot;"/>
    <numFmt numFmtId="175" formatCode="\(##\);\(##\)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9"/>
      <name val="Arial"/>
      <family val="2"/>
    </font>
    <font>
      <b/>
      <sz val="10"/>
      <name val="Arial"/>
      <family val="2"/>
    </font>
    <font>
      <i/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12"/>
      <color indexed="18"/>
      <name val="Arial"/>
      <family val="2"/>
    </font>
    <font>
      <i/>
      <sz val="10"/>
      <name val="Arial"/>
      <family val="2"/>
    </font>
    <font>
      <sz val="7"/>
      <name val="Helv"/>
    </font>
    <font>
      <sz val="6.5"/>
      <name val="MS Sans Serif"/>
      <family val="2"/>
    </font>
    <font>
      <b/>
      <sz val="12"/>
      <color indexed="12"/>
      <name val="Times New Roman"/>
      <family val="1"/>
    </font>
    <font>
      <b/>
      <sz val="10"/>
      <name val="Courier New"/>
      <family val="3"/>
    </font>
    <font>
      <sz val="8"/>
      <name val="Courier New"/>
      <family val="3"/>
    </font>
    <font>
      <sz val="10"/>
      <name val="Courier New"/>
      <family val="3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color indexed="1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i/>
      <sz val="8"/>
      <color indexed="21"/>
      <name val="Arial"/>
      <family val="2"/>
    </font>
    <font>
      <sz val="10"/>
      <name val="Helv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b/>
      <sz val="18"/>
      <name val="Times New Roman"/>
      <family val="1"/>
    </font>
    <font>
      <sz val="10"/>
      <name val="Courier"/>
      <family val="3"/>
    </font>
    <font>
      <sz val="10"/>
      <color indexed="23"/>
      <name val="Arial"/>
      <family val="2"/>
    </font>
    <font>
      <b/>
      <sz val="12"/>
      <color indexed="23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i/>
      <sz val="9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9"/>
        <bgColor indexed="22"/>
      </patternFill>
    </fill>
    <fill>
      <patternFill patternType="mediumGray">
        <fgColor indexed="9"/>
        <bgColor indexed="15"/>
      </patternFill>
    </fill>
    <fill>
      <patternFill patternType="mediumGray">
        <fgColor indexed="9"/>
        <bgColor indexed="23"/>
      </patternFill>
    </fill>
    <fill>
      <patternFill patternType="solid">
        <fgColor indexed="15"/>
        <bgColor indexed="64"/>
      </patternFill>
    </fill>
    <fill>
      <patternFill patternType="gray0625">
        <fgColor indexed="9"/>
        <bgColor indexed="9"/>
      </patternFill>
    </fill>
    <fill>
      <patternFill patternType="solid">
        <fgColor indexed="21"/>
        <bgColor indexed="9"/>
      </patternFill>
    </fill>
    <fill>
      <patternFill patternType="mediumGray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0" fontId="26" fillId="0" borderId="17"/>
    <xf numFmtId="169" fontId="27" fillId="0" borderId="0"/>
    <xf numFmtId="169" fontId="27" fillId="0" borderId="0"/>
    <xf numFmtId="0" fontId="28" fillId="7" borderId="9" applyNumberFormat="0" applyFont="0" applyFill="0" applyBorder="0" applyAlignment="0">
      <alignment horizontal="right" vertical="center"/>
    </xf>
    <xf numFmtId="0" fontId="29" fillId="8" borderId="18">
      <alignment horizontal="center" vertical="center"/>
    </xf>
    <xf numFmtId="0" fontId="29" fillId="8" borderId="18">
      <alignment horizontal="center" vertical="center"/>
    </xf>
    <xf numFmtId="0" fontId="30" fillId="7" borderId="19">
      <alignment horizontal="left" vertical="top" wrapText="1"/>
    </xf>
    <xf numFmtId="0" fontId="30" fillId="7" borderId="19">
      <alignment horizontal="left" vertical="top" wrapText="1"/>
    </xf>
    <xf numFmtId="49" fontId="31" fillId="9" borderId="20">
      <alignment vertical="center" wrapText="1"/>
    </xf>
    <xf numFmtId="49" fontId="31" fillId="9" borderId="20">
      <alignment vertical="center" wrapText="1"/>
    </xf>
    <xf numFmtId="49" fontId="32" fillId="10" borderId="21">
      <alignment vertical="center" wrapText="1"/>
    </xf>
    <xf numFmtId="49" fontId="32" fillId="10" borderId="21">
      <alignment vertical="center" wrapText="1"/>
    </xf>
    <xf numFmtId="0" fontId="33" fillId="8" borderId="22">
      <alignment horizontal="left" vertical="center" wrapText="1"/>
    </xf>
    <xf numFmtId="0" fontId="33" fillId="8" borderId="22">
      <alignment horizontal="left" vertical="center" wrapText="1"/>
    </xf>
    <xf numFmtId="49" fontId="20" fillId="6" borderId="23">
      <alignment vertical="top" wrapText="1"/>
    </xf>
    <xf numFmtId="49" fontId="20" fillId="6" borderId="23">
      <alignment vertical="top" wrapText="1"/>
    </xf>
    <xf numFmtId="49" fontId="20" fillId="0" borderId="0">
      <alignment vertical="top" wrapText="1"/>
    </xf>
    <xf numFmtId="170" fontId="20" fillId="0" borderId="0" applyFill="0" applyBorder="0" applyAlignment="0" applyProtection="0"/>
    <xf numFmtId="170" fontId="20" fillId="0" borderId="0" applyFill="0" applyBorder="0" applyAlignment="0" applyProtection="0"/>
    <xf numFmtId="49" fontId="34" fillId="0" borderId="23">
      <alignment horizontal="right" vertical="top"/>
    </xf>
    <xf numFmtId="0" fontId="5" fillId="11" borderId="24">
      <alignment horizontal="centerContinuous" vertical="top" wrapText="1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>
      <alignment vertical="top" wrapText="1"/>
    </xf>
    <xf numFmtId="0" fontId="20" fillId="0" borderId="0"/>
    <xf numFmtId="0" fontId="20" fillId="0" borderId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3" fontId="20" fillId="0" borderId="0" applyFill="0" applyBorder="0" applyAlignment="0" applyProtection="0"/>
    <xf numFmtId="3" fontId="20" fillId="0" borderId="0" applyFill="0" applyBorder="0" applyAlignment="0" applyProtection="0"/>
    <xf numFmtId="171" fontId="26" fillId="0" borderId="25">
      <alignment horizontal="left"/>
    </xf>
    <xf numFmtId="172" fontId="38" fillId="0" borderId="0" applyNumberFormat="0" applyFont="0" applyAlignment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173" fontId="23" fillId="12" borderId="0" applyNumberFormat="0" applyBorder="0">
      <alignment horizontal="right"/>
      <protection locked="0"/>
    </xf>
    <xf numFmtId="0" fontId="41" fillId="0" borderId="0"/>
    <xf numFmtId="174" fontId="20" fillId="0" borderId="0" applyFill="0" applyBorder="0" applyAlignment="0" applyProtection="0"/>
    <xf numFmtId="174" fontId="20" fillId="0" borderId="0" applyFill="0" applyBorder="0" applyAlignment="0" applyProtection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43" fillId="0" borderId="0">
      <alignment vertical="top"/>
    </xf>
    <xf numFmtId="0" fontId="43" fillId="0" borderId="0">
      <alignment vertical="top"/>
    </xf>
    <xf numFmtId="0" fontId="5" fillId="0" borderId="0"/>
    <xf numFmtId="175" fontId="44" fillId="0" borderId="0">
      <alignment horizontal="right"/>
    </xf>
    <xf numFmtId="0" fontId="37" fillId="0" borderId="0">
      <alignment vertical="top" wrapText="1"/>
    </xf>
    <xf numFmtId="0" fontId="37" fillId="0" borderId="0">
      <alignment vertical="top" wrapText="1"/>
    </xf>
    <xf numFmtId="3" fontId="45" fillId="8" borderId="26">
      <alignment vertical="center"/>
    </xf>
    <xf numFmtId="3" fontId="45" fillId="8" borderId="26">
      <alignment vertical="center"/>
    </xf>
    <xf numFmtId="3" fontId="46" fillId="8" borderId="26">
      <alignment vertical="center"/>
    </xf>
    <xf numFmtId="3" fontId="46" fillId="8" borderId="26">
      <alignment vertical="center"/>
    </xf>
    <xf numFmtId="0" fontId="20" fillId="13" borderId="27" applyBorder="0">
      <alignment horizontal="left" vertical="center"/>
    </xf>
    <xf numFmtId="0" fontId="20" fillId="13" borderId="27" applyBorder="0">
      <alignment horizontal="left" vertical="center"/>
    </xf>
    <xf numFmtId="0" fontId="20" fillId="11" borderId="24">
      <alignment horizontal="left" vertical="center" wrapText="1"/>
    </xf>
    <xf numFmtId="0" fontId="20" fillId="11" borderId="24">
      <alignment horizontal="left" vertical="center" wrapText="1"/>
    </xf>
    <xf numFmtId="0" fontId="20" fillId="14" borderId="24">
      <alignment horizontal="left" vertical="center" wrapText="1"/>
    </xf>
    <xf numFmtId="0" fontId="20" fillId="14" borderId="24">
      <alignment horizontal="left" vertical="center" wrapText="1"/>
    </xf>
    <xf numFmtId="0" fontId="5" fillId="14" borderId="24">
      <alignment horizontal="left" vertical="center" wrapText="1"/>
    </xf>
    <xf numFmtId="0" fontId="5" fillId="14" borderId="24">
      <alignment horizontal="left" vertical="center" wrapText="1"/>
    </xf>
    <xf numFmtId="0" fontId="20" fillId="15" borderId="24">
      <alignment horizontal="left" vertical="center" wrapText="1"/>
    </xf>
    <xf numFmtId="0" fontId="20" fillId="15" borderId="24">
      <alignment horizontal="left" vertical="center" wrapText="1"/>
    </xf>
    <xf numFmtId="0" fontId="25" fillId="14" borderId="28">
      <alignment horizontal="left" vertical="center" wrapText="1"/>
    </xf>
    <xf numFmtId="0" fontId="25" fillId="14" borderId="28">
      <alignment horizontal="left" vertical="center" wrapText="1"/>
    </xf>
    <xf numFmtId="0" fontId="25" fillId="6" borderId="28">
      <alignment horizontal="left" vertical="center" wrapText="1"/>
    </xf>
    <xf numFmtId="0" fontId="25" fillId="6" borderId="28">
      <alignment horizontal="left" vertical="center" wrapText="1"/>
    </xf>
    <xf numFmtId="173" fontId="21" fillId="12" borderId="0" applyNumberFormat="0" applyBorder="0">
      <alignment horizontal="center"/>
      <protection locked="0"/>
    </xf>
    <xf numFmtId="173" fontId="47" fillId="12" borderId="0" applyNumberFormat="0" applyBorder="0">
      <alignment horizontal="center"/>
      <protection locked="0"/>
    </xf>
    <xf numFmtId="173" fontId="47" fillId="12" borderId="0" applyNumberFormat="0" applyBorder="0">
      <alignment horizontal="center"/>
      <protection locked="0"/>
    </xf>
    <xf numFmtId="173" fontId="23" fillId="16" borderId="0" applyNumberFormat="0" applyBorder="0">
      <alignment horizontal="left"/>
      <protection locked="0"/>
    </xf>
    <xf numFmtId="173" fontId="48" fillId="12" borderId="0" applyNumberFormat="0" applyBorder="0">
      <alignment horizontal="left"/>
      <protection locked="0"/>
    </xf>
    <xf numFmtId="0" fontId="20" fillId="0" borderId="29" applyNumberFormat="0" applyFill="0" applyAlignment="0" applyProtection="0"/>
    <xf numFmtId="0" fontId="20" fillId="0" borderId="29" applyNumberFormat="0" applyFill="0" applyAlignment="0" applyProtection="0"/>
    <xf numFmtId="2" fontId="20" fillId="0" borderId="0" applyFill="0" applyBorder="0" applyAlignment="0" applyProtection="0"/>
    <xf numFmtId="2" fontId="20" fillId="0" borderId="0" applyFill="0" applyBorder="0" applyAlignment="0" applyProtection="0"/>
  </cellStyleXfs>
  <cellXfs count="283">
    <xf numFmtId="0" fontId="0" fillId="0" borderId="0" xfId="0"/>
    <xf numFmtId="0" fontId="2" fillId="0" borderId="0" xfId="0" applyFont="1"/>
    <xf numFmtId="0" fontId="3" fillId="0" borderId="0" xfId="0" applyFont="1" applyFill="1" applyBorder="1"/>
    <xf numFmtId="0" fontId="7" fillId="0" borderId="1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wrapText="1"/>
    </xf>
    <xf numFmtId="164" fontId="7" fillId="0" borderId="0" xfId="1" applyNumberFormat="1" applyFont="1" applyFill="1" applyBorder="1" applyAlignment="1">
      <alignment horizontal="center"/>
    </xf>
    <xf numFmtId="164" fontId="7" fillId="0" borderId="6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164" fontId="8" fillId="0" borderId="2" xfId="1" applyNumberFormat="1" applyFont="1" applyFill="1" applyBorder="1" applyAlignment="1">
      <alignment horizontal="center"/>
    </xf>
    <xf numFmtId="164" fontId="8" fillId="0" borderId="3" xfId="1" applyNumberFormat="1" applyFont="1" applyFill="1" applyBorder="1" applyAlignment="1">
      <alignment horizontal="center"/>
    </xf>
    <xf numFmtId="164" fontId="8" fillId="0" borderId="4" xfId="1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horizontal="left"/>
    </xf>
    <xf numFmtId="166" fontId="9" fillId="0" borderId="2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166" fontId="9" fillId="0" borderId="3" xfId="0" applyNumberFormat="1" applyFont="1" applyFill="1" applyBorder="1" applyAlignment="1">
      <alignment horizontal="center" vertical="center" wrapText="1"/>
    </xf>
    <xf numFmtId="166" fontId="9" fillId="0" borderId="3" xfId="0" applyNumberFormat="1" applyFont="1" applyFill="1" applyBorder="1" applyAlignment="1">
      <alignment horizontal="center"/>
    </xf>
    <xf numFmtId="166" fontId="9" fillId="0" borderId="1" xfId="0" applyNumberFormat="1" applyFont="1" applyFill="1" applyBorder="1" applyAlignment="1">
      <alignment horizontal="center"/>
    </xf>
    <xf numFmtId="166" fontId="9" fillId="2" borderId="3" xfId="0" applyNumberFormat="1" applyFont="1" applyFill="1" applyBorder="1" applyAlignment="1">
      <alignment horizontal="center"/>
    </xf>
    <xf numFmtId="166" fontId="9" fillId="2" borderId="2" xfId="0" applyNumberFormat="1" applyFont="1" applyFill="1" applyBorder="1" applyAlignment="1">
      <alignment horizontal="center"/>
    </xf>
    <xf numFmtId="166" fontId="9" fillId="2" borderId="1" xfId="0" applyNumberFormat="1" applyFont="1" applyFill="1" applyBorder="1" applyAlignment="1">
      <alignment horizontal="center"/>
    </xf>
    <xf numFmtId="17" fontId="9" fillId="2" borderId="2" xfId="0" applyNumberFormat="1" applyFont="1" applyFill="1" applyBorder="1" applyAlignment="1">
      <alignment horizontal="center"/>
    </xf>
    <xf numFmtId="17" fontId="9" fillId="2" borderId="1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left"/>
    </xf>
    <xf numFmtId="3" fontId="10" fillId="0" borderId="7" xfId="0" applyNumberFormat="1" applyFont="1" applyFill="1" applyBorder="1" applyAlignment="1">
      <alignment horizontal="center"/>
    </xf>
    <xf numFmtId="3" fontId="10" fillId="0" borderId="9" xfId="0" applyNumberFormat="1" applyFont="1" applyFill="1" applyBorder="1" applyAlignment="1">
      <alignment horizontal="center"/>
    </xf>
    <xf numFmtId="3" fontId="10" fillId="0" borderId="10" xfId="0" applyNumberFormat="1" applyFont="1" applyFill="1" applyBorder="1" applyAlignment="1">
      <alignment horizontal="center"/>
    </xf>
    <xf numFmtId="8" fontId="4" fillId="0" borderId="8" xfId="0" applyNumberFormat="1" applyFont="1" applyFill="1" applyBorder="1"/>
    <xf numFmtId="0" fontId="9" fillId="0" borderId="11" xfId="0" applyFont="1" applyFill="1" applyBorder="1" applyAlignment="1">
      <alignment horizontal="center"/>
    </xf>
    <xf numFmtId="164" fontId="10" fillId="0" borderId="12" xfId="1" applyNumberFormat="1" applyFont="1" applyFill="1" applyBorder="1" applyAlignment="1">
      <alignment horizontal="center"/>
    </xf>
    <xf numFmtId="164" fontId="10" fillId="0" borderId="13" xfId="1" applyNumberFormat="1" applyFont="1" applyFill="1" applyBorder="1" applyAlignment="1">
      <alignment horizontal="center"/>
    </xf>
    <xf numFmtId="164" fontId="10" fillId="0" borderId="11" xfId="1" applyNumberFormat="1" applyFont="1" applyFill="1" applyBorder="1" applyAlignment="1">
      <alignment horizontal="center"/>
    </xf>
    <xf numFmtId="0" fontId="11" fillId="0" borderId="12" xfId="0" applyFont="1" applyFill="1" applyBorder="1"/>
    <xf numFmtId="0" fontId="9" fillId="0" borderId="9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3" fontId="0" fillId="0" borderId="0" xfId="0" applyNumberFormat="1"/>
    <xf numFmtId="0" fontId="18" fillId="0" borderId="0" xfId="0" applyFont="1"/>
    <xf numFmtId="0" fontId="9" fillId="0" borderId="2" xfId="0" applyFont="1" applyBorder="1" applyAlignment="1">
      <alignment horizontal="center" vertical="center" wrapText="1"/>
    </xf>
    <xf numFmtId="17" fontId="9" fillId="3" borderId="9" xfId="0" applyNumberFormat="1" applyFont="1" applyFill="1" applyBorder="1" applyAlignment="1">
      <alignment horizontal="center"/>
    </xf>
    <xf numFmtId="166" fontId="9" fillId="3" borderId="1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left"/>
    </xf>
    <xf numFmtId="165" fontId="0" fillId="0" borderId="0" xfId="0" applyNumberFormat="1"/>
    <xf numFmtId="0" fontId="16" fillId="0" borderId="0" xfId="0" applyFont="1" applyBorder="1"/>
    <xf numFmtId="0" fontId="0" fillId="0" borderId="0" xfId="0" applyFill="1"/>
    <xf numFmtId="166" fontId="9" fillId="0" borderId="2" xfId="0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166" fontId="9" fillId="3" borderId="3" xfId="0" applyNumberFormat="1" applyFont="1" applyFill="1" applyBorder="1" applyAlignment="1">
      <alignment horizontal="center"/>
    </xf>
    <xf numFmtId="166" fontId="9" fillId="3" borderId="2" xfId="0" applyNumberFormat="1" applyFont="1" applyFill="1" applyBorder="1" applyAlignment="1">
      <alignment horizontal="center"/>
    </xf>
    <xf numFmtId="166" fontId="9" fillId="3" borderId="12" xfId="0" applyNumberFormat="1" applyFont="1" applyFill="1" applyBorder="1" applyAlignment="1">
      <alignment horizontal="center"/>
    </xf>
    <xf numFmtId="17" fontId="9" fillId="3" borderId="12" xfId="0" applyNumberFormat="1" applyFont="1" applyFill="1" applyBorder="1" applyAlignment="1">
      <alignment horizontal="center"/>
    </xf>
    <xf numFmtId="17" fontId="9" fillId="3" borderId="5" xfId="0" applyNumberFormat="1" applyFont="1" applyFill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3" fontId="10" fillId="0" borderId="7" xfId="0" applyNumberFormat="1" applyFont="1" applyBorder="1" applyAlignment="1">
      <alignment horizontal="center"/>
    </xf>
    <xf numFmtId="3" fontId="10" fillId="0" borderId="10" xfId="0" applyNumberFormat="1" applyFont="1" applyBorder="1" applyAlignment="1">
      <alignment horizontal="center"/>
    </xf>
    <xf numFmtId="8" fontId="6" fillId="0" borderId="8" xfId="0" applyNumberFormat="1" applyFont="1" applyBorder="1"/>
    <xf numFmtId="0" fontId="9" fillId="0" borderId="11" xfId="0" applyFont="1" applyBorder="1" applyAlignment="1">
      <alignment horizontal="center"/>
    </xf>
    <xf numFmtId="164" fontId="10" fillId="0" borderId="12" xfId="1" applyNumberFormat="1" applyFont="1" applyBorder="1" applyAlignment="1">
      <alignment horizontal="center"/>
    </xf>
    <xf numFmtId="164" fontId="10" fillId="0" borderId="13" xfId="1" applyNumberFormat="1" applyFont="1" applyBorder="1" applyAlignment="1">
      <alignment horizontal="center"/>
    </xf>
    <xf numFmtId="164" fontId="10" fillId="0" borderId="11" xfId="1" applyNumberFormat="1" applyFont="1" applyBorder="1" applyAlignment="1">
      <alignment horizontal="center"/>
    </xf>
    <xf numFmtId="0" fontId="0" fillId="0" borderId="12" xfId="0" applyBorder="1"/>
    <xf numFmtId="167" fontId="0" fillId="0" borderId="0" xfId="0" applyNumberFormat="1"/>
    <xf numFmtId="0" fontId="20" fillId="0" borderId="0" xfId="0" applyFont="1" applyFill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3" fontId="17" fillId="0" borderId="0" xfId="0" applyNumberFormat="1" applyFont="1" applyBorder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0" fontId="21" fillId="0" borderId="0" xfId="0" applyFont="1"/>
    <xf numFmtId="0" fontId="18" fillId="0" borderId="0" xfId="0" applyFont="1" applyAlignment="1">
      <alignment horizontal="center"/>
    </xf>
    <xf numFmtId="0" fontId="21" fillId="0" borderId="7" xfId="0" applyFont="1" applyBorder="1" applyAlignment="1">
      <alignment horizontal="center" vertical="center"/>
    </xf>
    <xf numFmtId="166" fontId="21" fillId="0" borderId="2" xfId="0" applyNumberFormat="1" applyFont="1" applyBorder="1" applyAlignment="1">
      <alignment horizontal="center" vertical="center"/>
    </xf>
    <xf numFmtId="166" fontId="21" fillId="0" borderId="1" xfId="0" applyNumberFormat="1" applyFont="1" applyBorder="1" applyAlignment="1">
      <alignment horizontal="center" vertical="center"/>
    </xf>
    <xf numFmtId="166" fontId="21" fillId="0" borderId="3" xfId="0" applyNumberFormat="1" applyFont="1" applyBorder="1" applyAlignment="1">
      <alignment horizontal="center" vertical="center"/>
    </xf>
    <xf numFmtId="166" fontId="21" fillId="6" borderId="3" xfId="0" applyNumberFormat="1" applyFont="1" applyFill="1" applyBorder="1" applyAlignment="1">
      <alignment horizontal="center" vertical="center"/>
    </xf>
    <xf numFmtId="166" fontId="21" fillId="6" borderId="1" xfId="0" applyNumberFormat="1" applyFont="1" applyFill="1" applyBorder="1" applyAlignment="1">
      <alignment horizontal="center" vertical="center"/>
    </xf>
    <xf numFmtId="166" fontId="21" fillId="0" borderId="4" xfId="0" applyNumberFormat="1" applyFont="1" applyBorder="1" applyAlignment="1">
      <alignment horizontal="center" vertical="center"/>
    </xf>
    <xf numFmtId="166" fontId="21" fillId="0" borderId="14" xfId="0" applyNumberFormat="1" applyFont="1" applyBorder="1" applyAlignment="1">
      <alignment horizontal="center" vertical="center"/>
    </xf>
    <xf numFmtId="17" fontId="13" fillId="3" borderId="1" xfId="0" applyNumberFormat="1" applyFont="1" applyFill="1" applyBorder="1" applyAlignment="1">
      <alignment horizontal="center"/>
    </xf>
    <xf numFmtId="4" fontId="22" fillId="0" borderId="1" xfId="0" applyNumberFormat="1" applyFont="1" applyBorder="1" applyAlignment="1">
      <alignment horizontal="left" vertical="center"/>
    </xf>
    <xf numFmtId="168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24" fillId="0" borderId="0" xfId="0" applyNumberFormat="1" applyFont="1" applyFill="1" applyBorder="1" applyAlignment="1">
      <alignment vertical="top" wrapText="1"/>
    </xf>
    <xf numFmtId="164" fontId="0" fillId="0" borderId="0" xfId="0" applyNumberFormat="1" applyFill="1"/>
    <xf numFmtId="0" fontId="11" fillId="0" borderId="0" xfId="0" applyFont="1" applyFill="1" applyBorder="1"/>
    <xf numFmtId="0" fontId="7" fillId="0" borderId="0" xfId="0" applyFont="1" applyFill="1" applyBorder="1"/>
    <xf numFmtId="0" fontId="7" fillId="0" borderId="2" xfId="0" applyFont="1" applyFill="1" applyBorder="1"/>
    <xf numFmtId="0" fontId="14" fillId="0" borderId="8" xfId="0" applyFont="1" applyFill="1" applyBorder="1"/>
    <xf numFmtId="0" fontId="8" fillId="0" borderId="8" xfId="0" applyFont="1" applyFill="1" applyBorder="1"/>
    <xf numFmtId="0" fontId="14" fillId="0" borderId="11" xfId="0" applyFont="1" applyFill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7" fillId="0" borderId="2" xfId="0" applyFont="1" applyFill="1" applyBorder="1" applyAlignment="1">
      <alignment wrapText="1"/>
    </xf>
    <xf numFmtId="164" fontId="8" fillId="0" borderId="15" xfId="1" applyNumberFormat="1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164" fontId="8" fillId="0" borderId="6" xfId="1" applyNumberFormat="1" applyFont="1" applyFill="1" applyBorder="1" applyAlignment="1">
      <alignment horizontal="center"/>
    </xf>
    <xf numFmtId="0" fontId="7" fillId="0" borderId="11" xfId="0" applyFont="1" applyFill="1" applyBorder="1"/>
    <xf numFmtId="165" fontId="7" fillId="0" borderId="0" xfId="1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7" xfId="0" applyFont="1" applyFill="1" applyBorder="1"/>
    <xf numFmtId="164" fontId="49" fillId="0" borderId="0" xfId="1" applyNumberFormat="1" applyFont="1" applyFill="1" applyBorder="1" applyAlignment="1">
      <alignment horizontal="center"/>
    </xf>
    <xf numFmtId="0" fontId="50" fillId="0" borderId="0" xfId="0" applyFont="1" applyFill="1" applyBorder="1" applyAlignment="1">
      <alignment horizontal="center" wrapText="1"/>
    </xf>
    <xf numFmtId="0" fontId="18" fillId="0" borderId="0" xfId="0" applyFont="1" applyBorder="1"/>
    <xf numFmtId="0" fontId="8" fillId="0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12" fillId="0" borderId="2" xfId="0" applyFont="1" applyBorder="1" applyAlignment="1"/>
    <xf numFmtId="17" fontId="5" fillId="0" borderId="3" xfId="0" applyNumberFormat="1" applyFont="1" applyBorder="1" applyAlignment="1">
      <alignment horizontal="center"/>
    </xf>
    <xf numFmtId="17" fontId="5" fillId="0" borderId="4" xfId="0" applyNumberFormat="1" applyFont="1" applyBorder="1" applyAlignment="1">
      <alignment horizontal="center"/>
    </xf>
    <xf numFmtId="0" fontId="5" fillId="0" borderId="8" xfId="0" applyFont="1" applyBorder="1" applyAlignment="1"/>
    <xf numFmtId="1" fontId="6" fillId="0" borderId="0" xfId="0" applyNumberFormat="1" applyFont="1" applyBorder="1" applyAlignment="1">
      <alignment horizontal="center"/>
    </xf>
    <xf numFmtId="1" fontId="5" fillId="0" borderId="0" xfId="1" applyNumberFormat="1" applyFont="1" applyBorder="1" applyAlignment="1">
      <alignment horizontal="center"/>
    </xf>
    <xf numFmtId="1" fontId="5" fillId="0" borderId="6" xfId="1" applyNumberFormat="1" applyFont="1" applyBorder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" fontId="12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" fontId="12" fillId="0" borderId="0" xfId="1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1" fontId="12" fillId="0" borderId="0" xfId="1" applyNumberFormat="1" applyFont="1" applyFill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0" fontId="5" fillId="0" borderId="11" xfId="0" applyFont="1" applyBorder="1" applyAlignment="1"/>
    <xf numFmtId="0" fontId="12" fillId="0" borderId="13" xfId="0" applyFont="1" applyBorder="1" applyAlignment="1">
      <alignment horizontal="center"/>
    </xf>
    <xf numFmtId="3" fontId="12" fillId="0" borderId="13" xfId="0" applyNumberFormat="1" applyFon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1" fontId="12" fillId="0" borderId="13" xfId="1" applyNumberFormat="1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/>
    </xf>
    <xf numFmtId="1" fontId="0" fillId="0" borderId="0" xfId="0" applyNumberFormat="1"/>
    <xf numFmtId="0" fontId="7" fillId="0" borderId="7" xfId="0" applyFont="1" applyFill="1" applyBorder="1"/>
    <xf numFmtId="164" fontId="8" fillId="0" borderId="10" xfId="1" applyNumberFormat="1" applyFont="1" applyFill="1" applyBorder="1" applyAlignment="1">
      <alignment horizontal="center"/>
    </xf>
    <xf numFmtId="0" fontId="8" fillId="0" borderId="11" xfId="0" applyFont="1" applyFill="1" applyBorder="1"/>
    <xf numFmtId="164" fontId="8" fillId="0" borderId="13" xfId="1" applyNumberFormat="1" applyFont="1" applyFill="1" applyBorder="1" applyAlignment="1">
      <alignment horizontal="center"/>
    </xf>
    <xf numFmtId="164" fontId="8" fillId="0" borderId="16" xfId="1" applyNumberFormat="1" applyFont="1" applyFill="1" applyBorder="1" applyAlignment="1">
      <alignment horizontal="center"/>
    </xf>
    <xf numFmtId="165" fontId="8" fillId="0" borderId="10" xfId="1" applyNumberFormat="1" applyFont="1" applyFill="1" applyBorder="1" applyAlignment="1">
      <alignment horizontal="center"/>
    </xf>
    <xf numFmtId="165" fontId="8" fillId="0" borderId="15" xfId="1" applyNumberFormat="1" applyFont="1" applyFill="1" applyBorder="1" applyAlignment="1">
      <alignment horizontal="center"/>
    </xf>
    <xf numFmtId="165" fontId="8" fillId="0" borderId="6" xfId="1" applyNumberFormat="1" applyFont="1" applyFill="1" applyBorder="1" applyAlignment="1">
      <alignment horizontal="center"/>
    </xf>
    <xf numFmtId="165" fontId="8" fillId="0" borderId="0" xfId="1" applyNumberFormat="1" applyFont="1" applyFill="1" applyBorder="1" applyAlignment="1">
      <alignment horizontal="center"/>
    </xf>
    <xf numFmtId="165" fontId="8" fillId="0" borderId="13" xfId="1" applyNumberFormat="1" applyFont="1" applyFill="1" applyBorder="1" applyAlignment="1">
      <alignment horizontal="center"/>
    </xf>
    <xf numFmtId="165" fontId="8" fillId="5" borderId="13" xfId="1" applyNumberFormat="1" applyFont="1" applyFill="1" applyBorder="1" applyAlignment="1">
      <alignment horizontal="center"/>
    </xf>
    <xf numFmtId="165" fontId="8" fillId="17" borderId="13" xfId="1" applyNumberFormat="1" applyFont="1" applyFill="1" applyBorder="1" applyAlignment="1">
      <alignment horizontal="center"/>
    </xf>
    <xf numFmtId="165" fontId="8" fillId="0" borderId="16" xfId="1" applyNumberFormat="1" applyFont="1" applyFill="1" applyBorder="1" applyAlignment="1">
      <alignment horizontal="center"/>
    </xf>
    <xf numFmtId="164" fontId="7" fillId="0" borderId="3" xfId="1" applyNumberFormat="1" applyFont="1" applyFill="1" applyBorder="1" applyAlignment="1">
      <alignment horizontal="center"/>
    </xf>
    <xf numFmtId="164" fontId="7" fillId="0" borderId="4" xfId="1" applyNumberFormat="1" applyFont="1" applyFill="1" applyBorder="1" applyAlignment="1">
      <alignment horizontal="center"/>
    </xf>
    <xf numFmtId="0" fontId="20" fillId="0" borderId="0" xfId="0" applyFont="1"/>
    <xf numFmtId="165" fontId="7" fillId="0" borderId="6" xfId="1" applyNumberFormat="1" applyFont="1" applyFill="1" applyBorder="1" applyAlignment="1">
      <alignment horizontal="center"/>
    </xf>
    <xf numFmtId="165" fontId="18" fillId="0" borderId="0" xfId="0" applyNumberFormat="1" applyFont="1" applyBorder="1"/>
    <xf numFmtId="165" fontId="18" fillId="0" borderId="6" xfId="0" applyNumberFormat="1" applyFont="1" applyBorder="1"/>
    <xf numFmtId="165" fontId="18" fillId="0" borderId="13" xfId="0" applyNumberFormat="1" applyFont="1" applyBorder="1"/>
    <xf numFmtId="165" fontId="18" fillId="0" borderId="16" xfId="0" applyNumberFormat="1" applyFont="1" applyBorder="1"/>
    <xf numFmtId="165" fontId="18" fillId="0" borderId="0" xfId="0" applyNumberFormat="1" applyFont="1" applyFill="1" applyBorder="1"/>
    <xf numFmtId="165" fontId="18" fillId="0" borderId="6" xfId="0" applyNumberFormat="1" applyFont="1" applyFill="1" applyBorder="1"/>
    <xf numFmtId="165" fontId="20" fillId="0" borderId="0" xfId="0" applyNumberFormat="1" applyFont="1" applyFill="1" applyBorder="1"/>
    <xf numFmtId="165" fontId="18" fillId="0" borderId="13" xfId="0" applyNumberFormat="1" applyFont="1" applyFill="1" applyBorder="1"/>
    <xf numFmtId="165" fontId="18" fillId="0" borderId="16" xfId="0" applyNumberFormat="1" applyFont="1" applyFill="1" applyBorder="1"/>
    <xf numFmtId="0" fontId="8" fillId="0" borderId="2" xfId="0" applyFont="1" applyFill="1" applyBorder="1" applyAlignment="1">
      <alignment horizontal="center" wrapText="1"/>
    </xf>
    <xf numFmtId="0" fontId="7" fillId="0" borderId="8" xfId="0" applyFont="1" applyFill="1" applyBorder="1"/>
    <xf numFmtId="0" fontId="8" fillId="0" borderId="2" xfId="0" applyFont="1" applyFill="1" applyBorder="1"/>
    <xf numFmtId="167" fontId="8" fillId="0" borderId="0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wrapText="1"/>
    </xf>
    <xf numFmtId="168" fontId="7" fillId="0" borderId="8" xfId="0" applyNumberFormat="1" applyFont="1" applyFill="1" applyBorder="1" applyAlignment="1">
      <alignment horizontal="center"/>
    </xf>
    <xf numFmtId="168" fontId="7" fillId="0" borderId="0" xfId="0" applyNumberFormat="1" applyFont="1" applyFill="1" applyBorder="1" applyAlignment="1">
      <alignment horizontal="center"/>
    </xf>
    <xf numFmtId="3" fontId="14" fillId="0" borderId="2" xfId="0" applyNumberFormat="1" applyFont="1" applyFill="1" applyBorder="1" applyAlignment="1">
      <alignment horizontal="center"/>
    </xf>
    <xf numFmtId="3" fontId="14" fillId="0" borderId="3" xfId="0" applyNumberFormat="1" applyFont="1" applyFill="1" applyBorder="1" applyAlignment="1">
      <alignment horizontal="center"/>
    </xf>
    <xf numFmtId="3" fontId="14" fillId="0" borderId="4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wrapText="1"/>
    </xf>
    <xf numFmtId="168" fontId="7" fillId="0" borderId="7" xfId="0" applyNumberFormat="1" applyFont="1" applyFill="1" applyBorder="1" applyAlignment="1">
      <alignment horizontal="center"/>
    </xf>
    <xf numFmtId="168" fontId="7" fillId="0" borderId="10" xfId="0" applyNumberFormat="1" applyFont="1" applyFill="1" applyBorder="1" applyAlignment="1">
      <alignment horizontal="center"/>
    </xf>
    <xf numFmtId="168" fontId="7" fillId="0" borderId="15" xfId="0" applyNumberFormat="1" applyFont="1" applyFill="1" applyBorder="1" applyAlignment="1">
      <alignment horizontal="center"/>
    </xf>
    <xf numFmtId="168" fontId="0" fillId="0" borderId="0" xfId="0" applyNumberFormat="1"/>
    <xf numFmtId="168" fontId="7" fillId="0" borderId="6" xfId="0" applyNumberFormat="1" applyFont="1" applyFill="1" applyBorder="1" applyAlignment="1">
      <alignment horizontal="center"/>
    </xf>
    <xf numFmtId="168" fontId="7" fillId="0" borderId="11" xfId="0" applyNumberFormat="1" applyFont="1" applyFill="1" applyBorder="1" applyAlignment="1">
      <alignment horizontal="center"/>
    </xf>
    <xf numFmtId="168" fontId="7" fillId="0" borderId="13" xfId="0" applyNumberFormat="1" applyFont="1" applyFill="1" applyBorder="1" applyAlignment="1">
      <alignment horizontal="center"/>
    </xf>
    <xf numFmtId="3" fontId="14" fillId="0" borderId="11" xfId="0" applyNumberFormat="1" applyFont="1" applyFill="1" applyBorder="1" applyAlignment="1">
      <alignment horizontal="center"/>
    </xf>
    <xf numFmtId="3" fontId="14" fillId="0" borderId="13" xfId="0" applyNumberFormat="1" applyFont="1" applyFill="1" applyBorder="1" applyAlignment="1">
      <alignment horizontal="center"/>
    </xf>
    <xf numFmtId="3" fontId="14" fillId="0" borderId="16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7" fillId="0" borderId="9" xfId="0" applyFont="1" applyFill="1" applyBorder="1"/>
    <xf numFmtId="168" fontId="7" fillId="0" borderId="5" xfId="0" applyNumberFormat="1" applyFont="1" applyFill="1" applyBorder="1" applyAlignment="1">
      <alignment horizontal="center"/>
    </xf>
    <xf numFmtId="0" fontId="8" fillId="0" borderId="1" xfId="0" applyFont="1" applyFill="1" applyBorder="1"/>
    <xf numFmtId="3" fontId="14" fillId="0" borderId="1" xfId="0" applyNumberFormat="1" applyFont="1" applyFill="1" applyBorder="1" applyAlignment="1">
      <alignment horizontal="center"/>
    </xf>
    <xf numFmtId="168" fontId="7" fillId="0" borderId="16" xfId="0" applyNumberFormat="1" applyFont="1" applyFill="1" applyBorder="1" applyAlignment="1">
      <alignment horizontal="center"/>
    </xf>
    <xf numFmtId="0" fontId="18" fillId="0" borderId="5" xfId="0" applyFont="1" applyFill="1" applyBorder="1"/>
    <xf numFmtId="168" fontId="18" fillId="0" borderId="6" xfId="0" applyNumberFormat="1" applyFont="1" applyFill="1" applyBorder="1" applyAlignment="1">
      <alignment horizontal="center"/>
    </xf>
    <xf numFmtId="168" fontId="18" fillId="0" borderId="8" xfId="0" applyNumberFormat="1" applyFont="1" applyFill="1" applyBorder="1" applyAlignment="1">
      <alignment horizontal="center"/>
    </xf>
    <xf numFmtId="168" fontId="18" fillId="0" borderId="0" xfId="0" applyNumberFormat="1" applyFont="1" applyFill="1" applyBorder="1" applyAlignment="1">
      <alignment horizontal="center"/>
    </xf>
    <xf numFmtId="168" fontId="18" fillId="0" borderId="5" xfId="0" applyNumberFormat="1" applyFont="1" applyFill="1" applyBorder="1" applyAlignment="1">
      <alignment horizontal="center"/>
    </xf>
    <xf numFmtId="0" fontId="2" fillId="0" borderId="0" xfId="0" applyFont="1" applyFill="1" applyBorder="1"/>
    <xf numFmtId="3" fontId="2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0" fontId="5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0" xfId="0" applyFont="1" applyBorder="1" applyAlignment="1">
      <alignment vertical="center" wrapText="1"/>
    </xf>
    <xf numFmtId="0" fontId="4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3" fontId="6" fillId="0" borderId="30" xfId="0" applyNumberFormat="1" applyFont="1" applyBorder="1" applyAlignment="1">
      <alignment horizontal="right" vertical="center"/>
    </xf>
    <xf numFmtId="0" fontId="17" fillId="0" borderId="0" xfId="0" applyFont="1"/>
    <xf numFmtId="0" fontId="1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3" fontId="18" fillId="0" borderId="5" xfId="0" applyNumberFormat="1" applyFont="1" applyBorder="1"/>
    <xf numFmtId="0" fontId="53" fillId="0" borderId="1" xfId="0" applyFont="1" applyBorder="1"/>
    <xf numFmtId="3" fontId="54" fillId="0" borderId="1" xfId="0" applyNumberFormat="1" applyFont="1" applyBorder="1"/>
    <xf numFmtId="3" fontId="18" fillId="0" borderId="0" xfId="0" applyNumberFormat="1" applyFont="1" applyBorder="1"/>
    <xf numFmtId="0" fontId="55" fillId="0" borderId="1" xfId="0" applyFont="1" applyBorder="1"/>
    <xf numFmtId="168" fontId="18" fillId="0" borderId="5" xfId="0" applyNumberFormat="1" applyFont="1" applyBorder="1" applyAlignment="1">
      <alignment horizontal="center"/>
    </xf>
    <xf numFmtId="3" fontId="55" fillId="0" borderId="1" xfId="0" applyNumberFormat="1" applyFont="1" applyBorder="1" applyAlignment="1">
      <alignment horizontal="center"/>
    </xf>
    <xf numFmtId="167" fontId="54" fillId="0" borderId="0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9" xfId="0" applyFont="1" applyBorder="1"/>
    <xf numFmtId="3" fontId="18" fillId="0" borderId="5" xfId="0" applyNumberFormat="1" applyFont="1" applyBorder="1" applyAlignment="1">
      <alignment horizontal="center"/>
    </xf>
    <xf numFmtId="3" fontId="18" fillId="0" borderId="8" xfId="0" applyNumberFormat="1" applyFont="1" applyBorder="1" applyAlignment="1">
      <alignment horizontal="center"/>
    </xf>
    <xf numFmtId="0" fontId="18" fillId="0" borderId="9" xfId="0" applyFont="1" applyBorder="1" applyAlignment="1">
      <alignment vertical="center"/>
    </xf>
    <xf numFmtId="3" fontId="20" fillId="0" borderId="6" xfId="46" applyNumberFormat="1" applyFont="1" applyFill="1" applyBorder="1" applyAlignment="1">
      <alignment horizontal="right" vertical="center"/>
    </xf>
    <xf numFmtId="3" fontId="20" fillId="0" borderId="5" xfId="46" applyNumberFormat="1" applyFont="1" applyFill="1" applyBorder="1" applyAlignment="1">
      <alignment horizontal="right" vertical="center"/>
    </xf>
    <xf numFmtId="0" fontId="18" fillId="0" borderId="5" xfId="0" applyFont="1" applyBorder="1"/>
    <xf numFmtId="0" fontId="18" fillId="0" borderId="5" xfId="0" applyFont="1" applyBorder="1" applyAlignment="1">
      <alignment vertical="center"/>
    </xf>
    <xf numFmtId="3" fontId="20" fillId="0" borderId="6" xfId="0" applyNumberFormat="1" applyFont="1" applyBorder="1"/>
    <xf numFmtId="3" fontId="20" fillId="0" borderId="5" xfId="0" applyNumberFormat="1" applyFont="1" applyBorder="1"/>
    <xf numFmtId="0" fontId="20" fillId="0" borderId="5" xfId="0" applyFont="1" applyBorder="1"/>
    <xf numFmtId="3" fontId="20" fillId="0" borderId="5" xfId="0" applyNumberFormat="1" applyFont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168" fontId="20" fillId="0" borderId="5" xfId="0" applyNumberFormat="1" applyFont="1" applyBorder="1" applyAlignment="1">
      <alignment horizontal="center"/>
    </xf>
    <xf numFmtId="0" fontId="18" fillId="0" borderId="12" xfId="0" applyFont="1" applyBorder="1" applyAlignment="1">
      <alignment vertical="center"/>
    </xf>
    <xf numFmtId="3" fontId="54" fillId="0" borderId="1" xfId="0" applyNumberFormat="1" applyFont="1" applyBorder="1" applyAlignment="1">
      <alignment horizontal="center"/>
    </xf>
    <xf numFmtId="3" fontId="54" fillId="0" borderId="12" xfId="0" applyNumberFormat="1" applyFont="1" applyBorder="1" applyAlignment="1">
      <alignment horizontal="right" vertical="center"/>
    </xf>
    <xf numFmtId="0" fontId="54" fillId="0" borderId="1" xfId="0" applyFont="1" applyBorder="1"/>
    <xf numFmtId="3" fontId="13" fillId="0" borderId="1" xfId="0" applyNumberFormat="1" applyFont="1" applyBorder="1"/>
    <xf numFmtId="0" fontId="25" fillId="0" borderId="0" xfId="45" applyFont="1"/>
    <xf numFmtId="0" fontId="52" fillId="0" borderId="0" xfId="0" applyFont="1"/>
    <xf numFmtId="165" fontId="54" fillId="0" borderId="0" xfId="1" applyNumberFormat="1" applyFont="1" applyBorder="1" applyAlignment="1">
      <alignment horizontal="center"/>
    </xf>
    <xf numFmtId="168" fontId="20" fillId="0" borderId="6" xfId="46" applyNumberFormat="1" applyFont="1" applyFill="1" applyBorder="1" applyAlignment="1">
      <alignment horizontal="right" vertical="center"/>
    </xf>
    <xf numFmtId="6" fontId="2" fillId="0" borderId="32" xfId="0" applyNumberFormat="1" applyFont="1" applyBorder="1" applyAlignment="1">
      <alignment horizontal="right" vertical="center" wrapText="1"/>
    </xf>
    <xf numFmtId="6" fontId="2" fillId="0" borderId="0" xfId="0" applyNumberFormat="1" applyFont="1" applyBorder="1" applyAlignment="1">
      <alignment horizontal="right" vertical="center" wrapText="1"/>
    </xf>
    <xf numFmtId="6" fontId="2" fillId="0" borderId="31" xfId="0" applyNumberFormat="1" applyFont="1" applyBorder="1" applyAlignment="1">
      <alignment horizontal="right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168" fontId="21" fillId="0" borderId="3" xfId="0" applyNumberFormat="1" applyFont="1" applyBorder="1" applyAlignment="1">
      <alignment horizontal="center" vertical="center"/>
    </xf>
    <xf numFmtId="168" fontId="21" fillId="0" borderId="1" xfId="0" applyNumberFormat="1" applyFont="1" applyBorder="1" applyAlignment="1">
      <alignment horizontal="center" vertical="center"/>
    </xf>
    <xf numFmtId="168" fontId="21" fillId="0" borderId="4" xfId="0" applyNumberFormat="1" applyFont="1" applyBorder="1" applyAlignment="1">
      <alignment horizontal="center" vertical="center"/>
    </xf>
    <xf numFmtId="168" fontId="21" fillId="0" borderId="1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19" fillId="4" borderId="2" xfId="0" applyNumberFormat="1" applyFont="1" applyFill="1" applyBorder="1" applyAlignment="1">
      <alignment horizontal="center"/>
    </xf>
    <xf numFmtId="2" fontId="19" fillId="4" borderId="3" xfId="0" applyNumberFormat="1" applyFont="1" applyFill="1" applyBorder="1" applyAlignment="1">
      <alignment horizontal="center"/>
    </xf>
    <xf numFmtId="2" fontId="19" fillId="4" borderId="4" xfId="0" applyNumberFormat="1" applyFont="1" applyFill="1" applyBorder="1" applyAlignment="1">
      <alignment horizontal="center"/>
    </xf>
    <xf numFmtId="167" fontId="19" fillId="5" borderId="2" xfId="0" applyNumberFormat="1" applyFont="1" applyFill="1" applyBorder="1" applyAlignment="1">
      <alignment horizontal="center"/>
    </xf>
    <xf numFmtId="167" fontId="19" fillId="5" borderId="3" xfId="0" applyNumberFormat="1" applyFont="1" applyFill="1" applyBorder="1" applyAlignment="1">
      <alignment horizontal="center"/>
    </xf>
    <xf numFmtId="167" fontId="19" fillId="5" borderId="4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3" fillId="0" borderId="7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54" fillId="0" borderId="7" xfId="0" applyFont="1" applyBorder="1" applyAlignment="1">
      <alignment horizontal="center"/>
    </xf>
    <xf numFmtId="0" fontId="54" fillId="0" borderId="10" xfId="0" applyFont="1" applyBorder="1" applyAlignment="1">
      <alignment horizontal="center"/>
    </xf>
    <xf numFmtId="0" fontId="54" fillId="0" borderId="15" xfId="0" applyFont="1" applyBorder="1" applyAlignment="1">
      <alignment horizontal="center"/>
    </xf>
  </cellXfs>
  <cellStyles count="80">
    <cellStyle name="a2 - Style5" xfId="2"/>
    <cellStyle name="AGRISTAT" xfId="3"/>
    <cellStyle name="AGRISTAT 2" xfId="4"/>
    <cellStyle name="bruno" xfId="5"/>
    <cellStyle name="classeur | note | numero" xfId="6"/>
    <cellStyle name="classeur | note | numero 2" xfId="7"/>
    <cellStyle name="classeur | note | texte" xfId="8"/>
    <cellStyle name="classeur | note | texte 2" xfId="9"/>
    <cellStyle name="classeur | reference | tabl-structure (standard)" xfId="10"/>
    <cellStyle name="classeur | reference | tabl-structure (standard) 2" xfId="11"/>
    <cellStyle name="classeur | theme | intitule" xfId="12"/>
    <cellStyle name="classeur | theme | intitule 2" xfId="13"/>
    <cellStyle name="classeur | theme | notice explicative" xfId="14"/>
    <cellStyle name="classeur | theme | notice explicative 2" xfId="15"/>
    <cellStyle name="coin" xfId="16"/>
    <cellStyle name="coin 2" xfId="17"/>
    <cellStyle name="contenu_unite" xfId="18"/>
    <cellStyle name="Date" xfId="19"/>
    <cellStyle name="Date 2" xfId="20"/>
    <cellStyle name="donn_normal" xfId="21"/>
    <cellStyle name="ent_col_struc_normal" xfId="22"/>
    <cellStyle name="En-tête 1" xfId="23"/>
    <cellStyle name="En-tête 1 2" xfId="24"/>
    <cellStyle name="En-tête 2" xfId="25"/>
    <cellStyle name="En-tête 2 2" xfId="26"/>
    <cellStyle name="entete_source" xfId="27"/>
    <cellStyle name="Euro" xfId="28"/>
    <cellStyle name="Euro 2" xfId="29"/>
    <cellStyle name="Financier" xfId="30"/>
    <cellStyle name="Financier 2" xfId="31"/>
    <cellStyle name="Financier0" xfId="32"/>
    <cellStyle name="Financier0 2" xfId="33"/>
    <cellStyle name="g" xfId="34"/>
    <cellStyle name="k" xfId="35"/>
    <cellStyle name="Lien hypertexte 2" xfId="36"/>
    <cellStyle name="Lien hypertexte 3" xfId="37"/>
    <cellStyle name="Ligne détail" xfId="38"/>
    <cellStyle name="ligne_titre_0" xfId="39"/>
    <cellStyle name="Milliers" xfId="1" builtinId="3"/>
    <cellStyle name="Monétaire0" xfId="40"/>
    <cellStyle name="Monétaire0 2" xfId="41"/>
    <cellStyle name="Non défini" xfId="42"/>
    <cellStyle name="Non défini 2" xfId="43"/>
    <cellStyle name="Normal" xfId="0" builtinId="0"/>
    <cellStyle name="Normal 2" xfId="44"/>
    <cellStyle name="Normal 2 2" xfId="45"/>
    <cellStyle name="Normal 3" xfId="46"/>
    <cellStyle name="note" xfId="47"/>
    <cellStyle name="note 2" xfId="48"/>
    <cellStyle name="notice_theme" xfId="49"/>
    <cellStyle name="num_note" xfId="50"/>
    <cellStyle name="source" xfId="51"/>
    <cellStyle name="source 2" xfId="52"/>
    <cellStyle name="tableau | cellule | normal | entier" xfId="53"/>
    <cellStyle name="tableau | cellule | normal | entier 2" xfId="54"/>
    <cellStyle name="tableau | cellule | total | entier" xfId="55"/>
    <cellStyle name="tableau | cellule | total | entier 2" xfId="56"/>
    <cellStyle name="tableau | coin superieur gauche" xfId="57"/>
    <cellStyle name="tableau | coin superieur gauche 2" xfId="58"/>
    <cellStyle name="tableau | entete-colonne | structure | normal" xfId="59"/>
    <cellStyle name="tableau | entete-colonne | structure | normal 2" xfId="60"/>
    <cellStyle name="tableau | entete-ligne | normal" xfId="61"/>
    <cellStyle name="tableau | entete-ligne | normal 2" xfId="62"/>
    <cellStyle name="tableau | entete-ligne | total" xfId="63"/>
    <cellStyle name="tableau | entete-ligne | total 2" xfId="64"/>
    <cellStyle name="tableau | ligne-titre | niveau1" xfId="65"/>
    <cellStyle name="tableau | ligne-titre | niveau1 2" xfId="66"/>
    <cellStyle name="tableau | source | texte" xfId="67"/>
    <cellStyle name="tableau | source | texte 2" xfId="68"/>
    <cellStyle name="tableau | unite | texte" xfId="69"/>
    <cellStyle name="tableau | unite | texte 2" xfId="70"/>
    <cellStyle name="Titre colonnes" xfId="71"/>
    <cellStyle name="Titre général" xfId="72"/>
    <cellStyle name="Titre général 2" xfId="73"/>
    <cellStyle name="Titre lignes" xfId="74"/>
    <cellStyle name="Titre page" xfId="75"/>
    <cellStyle name="Total 2" xfId="76"/>
    <cellStyle name="Total 3" xfId="77"/>
    <cellStyle name="Virgule fixe" xfId="78"/>
    <cellStyle name="Virgule fixe 2" xfId="79"/>
  </cellStyles>
  <dxfs count="0"/>
  <tableStyles count="0" defaultTableStyle="TableStyleMedium2" defaultPivotStyle="PivotStyleLight16"/>
  <colors>
    <mruColors>
      <color rgb="FFB0E0FF"/>
      <color rgb="FF90B0FF"/>
      <color rgb="FF8090FF"/>
      <color rgb="FF6070FF"/>
      <color rgb="FF2020FF"/>
      <color rgb="FF0000BE"/>
      <color rgb="FFE9EEF7"/>
      <color rgb="FF6070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1a'!$B$29</c:f>
              <c:strCache>
                <c:ptCount val="1"/>
                <c:pt idx="0">
                  <c:v>Rsa socle seul</c:v>
                </c:pt>
              </c:strCache>
            </c:strRef>
          </c:tx>
          <c:spPr>
            <a:solidFill>
              <a:srgbClr val="0000BE"/>
            </a:solidFill>
          </c:spPr>
          <c:invertIfNegative val="0"/>
          <c:dLbls>
            <c:dLbl>
              <c:idx val="7"/>
              <c:layout>
                <c:manualLayout>
                  <c:x val="-3.9741679085941381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1a'!$A$30:$A$37</c:f>
              <c:strCache>
                <c:ptCount val="8"/>
                <c:pt idx="0">
                  <c:v>Seine-Saint-Denis</c:v>
                </c:pt>
                <c:pt idx="1">
                  <c:v>Paris</c:v>
                </c:pt>
                <c:pt idx="2">
                  <c:v>Val-de-Marne</c:v>
                </c:pt>
                <c:pt idx="3">
                  <c:v>Hauts-de-Seine</c:v>
                </c:pt>
                <c:pt idx="4">
                  <c:v>Val-d'Oise</c:v>
                </c:pt>
                <c:pt idx="5">
                  <c:v>Seine-et-Marne</c:v>
                </c:pt>
                <c:pt idx="6">
                  <c:v>Essonne</c:v>
                </c:pt>
                <c:pt idx="7">
                  <c:v>Yvelines</c:v>
                </c:pt>
              </c:strCache>
            </c:strRef>
          </c:cat>
          <c:val>
            <c:numRef>
              <c:f>'Figure 1a'!$B$30:$B$37</c:f>
              <c:numCache>
                <c:formatCode>_-* #,##0\ _€_-;\-* #,##0\ _€_-;_-* "-"??\ _€_-;_-@_-</c:formatCode>
                <c:ptCount val="8"/>
                <c:pt idx="0">
                  <c:v>68934</c:v>
                </c:pt>
                <c:pt idx="1">
                  <c:v>55093</c:v>
                </c:pt>
                <c:pt idx="2">
                  <c:v>34058</c:v>
                </c:pt>
                <c:pt idx="3">
                  <c:v>26036</c:v>
                </c:pt>
                <c:pt idx="4">
                  <c:v>26424</c:v>
                </c:pt>
                <c:pt idx="5">
                  <c:v>24380</c:v>
                </c:pt>
                <c:pt idx="6">
                  <c:v>21063</c:v>
                </c:pt>
                <c:pt idx="7">
                  <c:v>18576</c:v>
                </c:pt>
              </c:numCache>
            </c:numRef>
          </c:val>
        </c:ser>
        <c:ser>
          <c:idx val="1"/>
          <c:order val="1"/>
          <c:tx>
            <c:strRef>
              <c:f>'Figure 1a'!$C$29</c:f>
              <c:strCache>
                <c:ptCount val="1"/>
                <c:pt idx="0">
                  <c:v>Rsa socle et activité</c:v>
                </c:pt>
              </c:strCache>
            </c:strRef>
          </c:tx>
          <c:spPr>
            <a:solidFill>
              <a:srgbClr val="6070FF"/>
            </a:solidFill>
          </c:spPr>
          <c:invertIfNegative val="0"/>
          <c:dLbls>
            <c:txPr>
              <a:bodyPr/>
              <a:lstStyle/>
              <a:p>
                <a:pPr>
                  <a:defRPr sz="7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1a'!$A$30:$A$37</c:f>
              <c:strCache>
                <c:ptCount val="8"/>
                <c:pt idx="0">
                  <c:v>Seine-Saint-Denis</c:v>
                </c:pt>
                <c:pt idx="1">
                  <c:v>Paris</c:v>
                </c:pt>
                <c:pt idx="2">
                  <c:v>Val-de-Marne</c:v>
                </c:pt>
                <c:pt idx="3">
                  <c:v>Hauts-de-Seine</c:v>
                </c:pt>
                <c:pt idx="4">
                  <c:v>Val-d'Oise</c:v>
                </c:pt>
                <c:pt idx="5">
                  <c:v>Seine-et-Marne</c:v>
                </c:pt>
                <c:pt idx="6">
                  <c:v>Essonne</c:v>
                </c:pt>
                <c:pt idx="7">
                  <c:v>Yvelines</c:v>
                </c:pt>
              </c:strCache>
            </c:strRef>
          </c:cat>
          <c:val>
            <c:numRef>
              <c:f>'Figure 1a'!$C$30:$C$37</c:f>
              <c:numCache>
                <c:formatCode>_-* #,##0\ _€_-;\-* #,##0\ _€_-;_-* "-"??\ _€_-;_-@_-</c:formatCode>
                <c:ptCount val="8"/>
                <c:pt idx="0">
                  <c:v>8810</c:v>
                </c:pt>
                <c:pt idx="1">
                  <c:v>9598</c:v>
                </c:pt>
                <c:pt idx="2">
                  <c:v>4750</c:v>
                </c:pt>
                <c:pt idx="3">
                  <c:v>4593</c:v>
                </c:pt>
                <c:pt idx="4">
                  <c:v>4030</c:v>
                </c:pt>
                <c:pt idx="5">
                  <c:v>3668</c:v>
                </c:pt>
                <c:pt idx="6">
                  <c:v>3478</c:v>
                </c:pt>
                <c:pt idx="7">
                  <c:v>2750</c:v>
                </c:pt>
              </c:numCache>
            </c:numRef>
          </c:val>
        </c:ser>
        <c:ser>
          <c:idx val="2"/>
          <c:order val="2"/>
          <c:tx>
            <c:strRef>
              <c:f>'Figure 1a'!$D$29</c:f>
              <c:strCache>
                <c:ptCount val="1"/>
                <c:pt idx="0">
                  <c:v>Rsa activité seul</c:v>
                </c:pt>
              </c:strCache>
            </c:strRef>
          </c:tx>
          <c:spPr>
            <a:solidFill>
              <a:srgbClr val="90B0FF"/>
            </a:solidFill>
          </c:spPr>
          <c:invertIfNegative val="0"/>
          <c:dLbls>
            <c:txPr>
              <a:bodyPr/>
              <a:lstStyle/>
              <a:p>
                <a:pPr>
                  <a:defRPr sz="7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1a'!$A$30:$A$37</c:f>
              <c:strCache>
                <c:ptCount val="8"/>
                <c:pt idx="0">
                  <c:v>Seine-Saint-Denis</c:v>
                </c:pt>
                <c:pt idx="1">
                  <c:v>Paris</c:v>
                </c:pt>
                <c:pt idx="2">
                  <c:v>Val-de-Marne</c:v>
                </c:pt>
                <c:pt idx="3">
                  <c:v>Hauts-de-Seine</c:v>
                </c:pt>
                <c:pt idx="4">
                  <c:v>Val-d'Oise</c:v>
                </c:pt>
                <c:pt idx="5">
                  <c:v>Seine-et-Marne</c:v>
                </c:pt>
                <c:pt idx="6">
                  <c:v>Essonne</c:v>
                </c:pt>
                <c:pt idx="7">
                  <c:v>Yvelines</c:v>
                </c:pt>
              </c:strCache>
            </c:strRef>
          </c:cat>
          <c:val>
            <c:numRef>
              <c:f>'Figure 1a'!$D$30:$D$37</c:f>
              <c:numCache>
                <c:formatCode>_-* #,##0\ _€_-;\-* #,##0\ _€_-;_-* "-"??\ _€_-;_-@_-</c:formatCode>
                <c:ptCount val="8"/>
                <c:pt idx="0">
                  <c:v>17273</c:v>
                </c:pt>
                <c:pt idx="1">
                  <c:v>15144</c:v>
                </c:pt>
                <c:pt idx="2">
                  <c:v>9045</c:v>
                </c:pt>
                <c:pt idx="3">
                  <c:v>9263</c:v>
                </c:pt>
                <c:pt idx="4">
                  <c:v>8253</c:v>
                </c:pt>
                <c:pt idx="5">
                  <c:v>8349</c:v>
                </c:pt>
                <c:pt idx="6">
                  <c:v>7170</c:v>
                </c:pt>
                <c:pt idx="7">
                  <c:v>6816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5058816"/>
        <c:axId val="145085184"/>
      </c:barChart>
      <c:catAx>
        <c:axId val="1450588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45085184"/>
        <c:crosses val="autoZero"/>
        <c:auto val="1"/>
        <c:lblAlgn val="ctr"/>
        <c:lblOffset val="100"/>
        <c:noMultiLvlLbl val="0"/>
      </c:catAx>
      <c:valAx>
        <c:axId val="145085184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450588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07528250585397E-2"/>
          <c:y val="5.51248552031555E-2"/>
          <c:w val="0.85751675919287695"/>
          <c:h val="0.7230592009332169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[1]Evolutions!$A$31</c:f>
              <c:strCache>
                <c:ptCount val="1"/>
                <c:pt idx="0">
                  <c:v>Rsa activité seul (axe de droite) </c:v>
                </c:pt>
              </c:strCache>
            </c:strRef>
          </c:tx>
          <c:spPr>
            <a:solidFill>
              <a:srgbClr val="90B0FF"/>
            </a:solidFill>
            <a:ln w="12700">
              <a:solidFill>
                <a:srgbClr val="90B0FF"/>
              </a:solidFill>
              <a:prstDash val="solid"/>
            </a:ln>
          </c:spPr>
          <c:invertIfNegative val="0"/>
          <c:cat>
            <c:numRef>
              <c:f>[1]Evolutions!$B$15:$V$15</c:f>
              <c:numCache>
                <c:formatCode>General</c:formatCode>
                <c:ptCount val="21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41364</c:v>
                </c:pt>
                <c:pt idx="20">
                  <c:v>41455</c:v>
                </c:pt>
              </c:numCache>
            </c:numRef>
          </c:cat>
          <c:val>
            <c:numRef>
              <c:f>[1]Evolutions!$B$31:$V$31</c:f>
              <c:numCache>
                <c:formatCode>General</c:formatCode>
                <c:ptCount val="21"/>
                <c:pt idx="4">
                  <c:v>41612</c:v>
                </c:pt>
                <c:pt idx="5">
                  <c:v>56210</c:v>
                </c:pt>
                <c:pt idx="6">
                  <c:v>62341</c:v>
                </c:pt>
                <c:pt idx="7">
                  <c:v>65287</c:v>
                </c:pt>
                <c:pt idx="8">
                  <c:v>68676</c:v>
                </c:pt>
                <c:pt idx="9">
                  <c:v>67661</c:v>
                </c:pt>
                <c:pt idx="10">
                  <c:v>68256</c:v>
                </c:pt>
                <c:pt idx="11">
                  <c:v>70345</c:v>
                </c:pt>
                <c:pt idx="12">
                  <c:v>71929</c:v>
                </c:pt>
                <c:pt idx="13">
                  <c:v>69695</c:v>
                </c:pt>
                <c:pt idx="14">
                  <c:v>69099</c:v>
                </c:pt>
                <c:pt idx="15">
                  <c:v>71239</c:v>
                </c:pt>
                <c:pt idx="16">
                  <c:v>73533</c:v>
                </c:pt>
                <c:pt idx="17">
                  <c:v>72189</c:v>
                </c:pt>
                <c:pt idx="18">
                  <c:v>71543</c:v>
                </c:pt>
                <c:pt idx="19">
                  <c:v>73658</c:v>
                </c:pt>
                <c:pt idx="20">
                  <c:v>76424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25"/>
        <c:axId val="146343040"/>
        <c:axId val="146344576"/>
      </c:barChart>
      <c:lineChart>
        <c:grouping val="standard"/>
        <c:varyColors val="0"/>
        <c:ser>
          <c:idx val="0"/>
          <c:order val="1"/>
          <c:tx>
            <c:v>Rmi/Api puis Rsa socle (axe de gauche)</c:v>
          </c:tx>
          <c:spPr>
            <a:ln w="15875">
              <a:solidFill>
                <a:srgbClr val="0000BE"/>
              </a:solidFill>
              <a:prstDash val="solid"/>
            </a:ln>
          </c:spPr>
          <c:marker>
            <c:symbol val="none"/>
          </c:marker>
          <c:cat>
            <c:numRef>
              <c:f>[1]Evolutions!$B$15:$V$15</c:f>
              <c:numCache>
                <c:formatCode>General</c:formatCode>
                <c:ptCount val="21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41364</c:v>
                </c:pt>
                <c:pt idx="20">
                  <c:v>41455</c:v>
                </c:pt>
              </c:numCache>
            </c:numRef>
          </c:cat>
          <c:val>
            <c:numRef>
              <c:f>[1]Evolutions!$B$29:$V$29</c:f>
              <c:numCache>
                <c:formatCode>General</c:formatCode>
                <c:ptCount val="21"/>
                <c:pt idx="0">
                  <c:v>235941</c:v>
                </c:pt>
                <c:pt idx="1">
                  <c:v>232229</c:v>
                </c:pt>
                <c:pt idx="2">
                  <c:v>232447</c:v>
                </c:pt>
                <c:pt idx="3">
                  <c:v>235634</c:v>
                </c:pt>
                <c:pt idx="4">
                  <c:v>239113</c:v>
                </c:pt>
                <c:pt idx="5">
                  <c:v>250918</c:v>
                </c:pt>
                <c:pt idx="6">
                  <c:v>257932</c:v>
                </c:pt>
                <c:pt idx="7">
                  <c:v>260417</c:v>
                </c:pt>
                <c:pt idx="8">
                  <c:v>262611</c:v>
                </c:pt>
                <c:pt idx="9">
                  <c:v>263444</c:v>
                </c:pt>
                <c:pt idx="10">
                  <c:v>268434</c:v>
                </c:pt>
                <c:pt idx="11">
                  <c:v>270971</c:v>
                </c:pt>
                <c:pt idx="12">
                  <c:v>272093</c:v>
                </c:pt>
                <c:pt idx="13">
                  <c:v>272577</c:v>
                </c:pt>
                <c:pt idx="14">
                  <c:v>275654</c:v>
                </c:pt>
                <c:pt idx="15">
                  <c:v>277287</c:v>
                </c:pt>
                <c:pt idx="16">
                  <c:v>279183</c:v>
                </c:pt>
                <c:pt idx="17">
                  <c:v>284043</c:v>
                </c:pt>
                <c:pt idx="18">
                  <c:v>290765</c:v>
                </c:pt>
                <c:pt idx="19">
                  <c:v>293866</c:v>
                </c:pt>
                <c:pt idx="20">
                  <c:v>301100</c:v>
                </c:pt>
              </c:numCache>
            </c:numRef>
          </c:val>
          <c:smooth val="0"/>
        </c:ser>
        <c:ser>
          <c:idx val="1"/>
          <c:order val="2"/>
          <c:tx>
            <c:v>Rmi/Api puis Rsa socle (moyenne mobile*)</c:v>
          </c:tx>
          <c:spPr>
            <a:ln w="15875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[1]Evolutions!$B$15:$V$15</c:f>
              <c:numCache>
                <c:formatCode>General</c:formatCode>
                <c:ptCount val="21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41364</c:v>
                </c:pt>
                <c:pt idx="20">
                  <c:v>41455</c:v>
                </c:pt>
              </c:numCache>
            </c:numRef>
          </c:cat>
          <c:val>
            <c:numRef>
              <c:f>[1]Evolutions!$B$30:$V$30</c:f>
              <c:numCache>
                <c:formatCode>General</c:formatCode>
                <c:ptCount val="21"/>
                <c:pt idx="1">
                  <c:v>233539</c:v>
                </c:pt>
                <c:pt idx="2">
                  <c:v>233436.66666666666</c:v>
                </c:pt>
                <c:pt idx="3">
                  <c:v>235731.33333333334</c:v>
                </c:pt>
                <c:pt idx="4">
                  <c:v>241888.33333333334</c:v>
                </c:pt>
                <c:pt idx="5">
                  <c:v>249321</c:v>
                </c:pt>
                <c:pt idx="6">
                  <c:v>256422.33333333334</c:v>
                </c:pt>
                <c:pt idx="7">
                  <c:v>260320</c:v>
                </c:pt>
                <c:pt idx="8">
                  <c:v>262157.33333333331</c:v>
                </c:pt>
                <c:pt idx="9">
                  <c:v>264829.66666666669</c:v>
                </c:pt>
                <c:pt idx="10">
                  <c:v>267616.33333333331</c:v>
                </c:pt>
                <c:pt idx="11">
                  <c:v>270499.33333333331</c:v>
                </c:pt>
                <c:pt idx="12">
                  <c:v>271880.33333333331</c:v>
                </c:pt>
                <c:pt idx="13">
                  <c:v>273441.33333333331</c:v>
                </c:pt>
                <c:pt idx="14">
                  <c:v>275172.66666666669</c:v>
                </c:pt>
                <c:pt idx="15">
                  <c:v>277374.66666666669</c:v>
                </c:pt>
                <c:pt idx="16">
                  <c:v>280171</c:v>
                </c:pt>
                <c:pt idx="17">
                  <c:v>284663.66666666669</c:v>
                </c:pt>
                <c:pt idx="18">
                  <c:v>289558</c:v>
                </c:pt>
                <c:pt idx="19">
                  <c:v>295243.66666666669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073472"/>
        <c:axId val="146075008"/>
      </c:lineChart>
      <c:catAx>
        <c:axId val="146073472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fr-FR"/>
          </a:p>
        </c:txPr>
        <c:crossAx val="146075008"/>
        <c:crosses val="autoZero"/>
        <c:auto val="1"/>
        <c:lblAlgn val="ctr"/>
        <c:lblOffset val="100"/>
        <c:noMultiLvlLbl val="0"/>
      </c:catAx>
      <c:valAx>
        <c:axId val="146075008"/>
        <c:scaling>
          <c:orientation val="minMax"/>
          <c:max val="305000"/>
          <c:min val="230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fr-FR"/>
          </a:p>
        </c:txPr>
        <c:crossAx val="146073472"/>
        <c:crosses val="autoZero"/>
        <c:crossBetween val="between"/>
        <c:majorUnit val="5000"/>
      </c:valAx>
      <c:catAx>
        <c:axId val="146343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344576"/>
        <c:crosses val="autoZero"/>
        <c:auto val="1"/>
        <c:lblAlgn val="ctr"/>
        <c:lblOffset val="100"/>
        <c:noMultiLvlLbl val="0"/>
      </c:catAx>
      <c:valAx>
        <c:axId val="146344576"/>
        <c:scaling>
          <c:orientation val="minMax"/>
          <c:max val="24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fr-FR"/>
          </a:p>
        </c:txPr>
        <c:crossAx val="146343040"/>
        <c:crosses val="max"/>
        <c:crossBetween val="between"/>
        <c:majorUnit val="20000"/>
        <c:minorUnit val="20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3636357802463001"/>
          <c:y val="0.88547615510325295"/>
          <c:w val="0.73564586822735201"/>
          <c:h val="9.21788078376994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07528250585397E-2"/>
          <c:y val="5.51248552031555E-2"/>
          <c:w val="0.85751675919287695"/>
          <c:h val="0.7230592009332169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2a'!$A$38</c:f>
              <c:strCache>
                <c:ptCount val="1"/>
                <c:pt idx="0">
                  <c:v>Rsa activité seul (axe de droite) </c:v>
                </c:pt>
              </c:strCache>
            </c:strRef>
          </c:tx>
          <c:spPr>
            <a:solidFill>
              <a:srgbClr val="90B0FF"/>
            </a:solidFill>
            <a:ln w="12700">
              <a:solidFill>
                <a:srgbClr val="90B0FF"/>
              </a:solidFill>
              <a:prstDash val="solid"/>
            </a:ln>
          </c:spPr>
          <c:invertIfNegative val="0"/>
          <c:cat>
            <c:numRef>
              <c:f>'Figure 2a'!$B$35:$Z$35</c:f>
              <c:numCache>
                <c:formatCode>[$-40C]mmm\-yy;@</c:formatCode>
                <c:ptCount val="25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41364</c:v>
                </c:pt>
                <c:pt idx="20" formatCode="mmm\-yy">
                  <c:v>41455</c:v>
                </c:pt>
                <c:pt idx="21" formatCode="mmm\-yy">
                  <c:v>41547</c:v>
                </c:pt>
                <c:pt idx="22" formatCode="mmm\-yy">
                  <c:v>41639</c:v>
                </c:pt>
                <c:pt idx="23" formatCode="mmm\-yy">
                  <c:v>41728</c:v>
                </c:pt>
                <c:pt idx="24" formatCode="mmm\-yy">
                  <c:v>41820</c:v>
                </c:pt>
              </c:numCache>
            </c:numRef>
          </c:cat>
          <c:val>
            <c:numRef>
              <c:f>'Figure 2a'!$B$38:$Z$38</c:f>
              <c:numCache>
                <c:formatCode>General</c:formatCode>
                <c:ptCount val="25"/>
                <c:pt idx="4" formatCode="#,##0">
                  <c:v>41612</c:v>
                </c:pt>
                <c:pt idx="5" formatCode="#,##0">
                  <c:v>56210</c:v>
                </c:pt>
                <c:pt idx="6" formatCode="#,##0">
                  <c:v>62341</c:v>
                </c:pt>
                <c:pt idx="7" formatCode="#,##0">
                  <c:v>65287</c:v>
                </c:pt>
                <c:pt idx="8" formatCode="#,##0">
                  <c:v>68676</c:v>
                </c:pt>
                <c:pt idx="9" formatCode="#,##0">
                  <c:v>67661</c:v>
                </c:pt>
                <c:pt idx="10" formatCode="#,##0">
                  <c:v>68256</c:v>
                </c:pt>
                <c:pt idx="11" formatCode="#,##0">
                  <c:v>70345</c:v>
                </c:pt>
                <c:pt idx="12" formatCode="#,##0">
                  <c:v>71929</c:v>
                </c:pt>
                <c:pt idx="13" formatCode="#,##0">
                  <c:v>69695</c:v>
                </c:pt>
                <c:pt idx="14" formatCode="#,##0">
                  <c:v>69099</c:v>
                </c:pt>
                <c:pt idx="15" formatCode="#,##0">
                  <c:v>71239</c:v>
                </c:pt>
                <c:pt idx="16" formatCode="#,##0">
                  <c:v>73533</c:v>
                </c:pt>
                <c:pt idx="17" formatCode="#,##0">
                  <c:v>72189</c:v>
                </c:pt>
                <c:pt idx="18" formatCode="#,##0">
                  <c:v>71543</c:v>
                </c:pt>
                <c:pt idx="19" formatCode="#,##0">
                  <c:v>73658</c:v>
                </c:pt>
                <c:pt idx="20" formatCode="#,##0">
                  <c:v>76424</c:v>
                </c:pt>
                <c:pt idx="21" formatCode="#,##0">
                  <c:v>74822</c:v>
                </c:pt>
                <c:pt idx="22" formatCode="#,##0">
                  <c:v>76101</c:v>
                </c:pt>
                <c:pt idx="23" formatCode="#,##0">
                  <c:v>77104</c:v>
                </c:pt>
                <c:pt idx="24" formatCode="#,##0">
                  <c:v>81313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25"/>
        <c:axId val="146384768"/>
        <c:axId val="146386304"/>
      </c:barChart>
      <c:lineChart>
        <c:grouping val="standard"/>
        <c:varyColors val="0"/>
        <c:ser>
          <c:idx val="0"/>
          <c:order val="1"/>
          <c:tx>
            <c:strRef>
              <c:f>'Figure 2a'!$A$36</c:f>
              <c:strCache>
                <c:ptCount val="1"/>
                <c:pt idx="0">
                  <c:v>Rmi/Api puis Rsa socle (axe de gauche)</c:v>
                </c:pt>
              </c:strCache>
            </c:strRef>
          </c:tx>
          <c:spPr>
            <a:ln w="15875">
              <a:solidFill>
                <a:srgbClr val="0000BE"/>
              </a:solidFill>
              <a:prstDash val="solid"/>
            </a:ln>
          </c:spPr>
          <c:marker>
            <c:symbol val="none"/>
          </c:marker>
          <c:cat>
            <c:numRef>
              <c:f>'Figure 2a'!$B$35:$Z$35</c:f>
              <c:numCache>
                <c:formatCode>[$-40C]mmm\-yy;@</c:formatCode>
                <c:ptCount val="25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41364</c:v>
                </c:pt>
                <c:pt idx="20" formatCode="mmm\-yy">
                  <c:v>41455</c:v>
                </c:pt>
                <c:pt idx="21" formatCode="mmm\-yy">
                  <c:v>41547</c:v>
                </c:pt>
                <c:pt idx="22" formatCode="mmm\-yy">
                  <c:v>41639</c:v>
                </c:pt>
                <c:pt idx="23" formatCode="mmm\-yy">
                  <c:v>41728</c:v>
                </c:pt>
                <c:pt idx="24" formatCode="mmm\-yy">
                  <c:v>41820</c:v>
                </c:pt>
              </c:numCache>
            </c:numRef>
          </c:cat>
          <c:val>
            <c:numRef>
              <c:f>'Figure 2a'!$B$36:$Z$36</c:f>
              <c:numCache>
                <c:formatCode>#,##0</c:formatCode>
                <c:ptCount val="25"/>
                <c:pt idx="0">
                  <c:v>235941</c:v>
                </c:pt>
                <c:pt idx="1">
                  <c:v>232229</c:v>
                </c:pt>
                <c:pt idx="2">
                  <c:v>232447</c:v>
                </c:pt>
                <c:pt idx="3">
                  <c:v>235634</c:v>
                </c:pt>
                <c:pt idx="4">
                  <c:v>239113</c:v>
                </c:pt>
                <c:pt idx="5">
                  <c:v>250918</c:v>
                </c:pt>
                <c:pt idx="6">
                  <c:v>257932</c:v>
                </c:pt>
                <c:pt idx="7">
                  <c:v>260417</c:v>
                </c:pt>
                <c:pt idx="8">
                  <c:v>262611</c:v>
                </c:pt>
                <c:pt idx="9">
                  <c:v>263444</c:v>
                </c:pt>
                <c:pt idx="10">
                  <c:v>268434</c:v>
                </c:pt>
                <c:pt idx="11">
                  <c:v>270971</c:v>
                </c:pt>
                <c:pt idx="12">
                  <c:v>272093</c:v>
                </c:pt>
                <c:pt idx="13">
                  <c:v>272577</c:v>
                </c:pt>
                <c:pt idx="14">
                  <c:v>275654</c:v>
                </c:pt>
                <c:pt idx="15">
                  <c:v>277287</c:v>
                </c:pt>
                <c:pt idx="16">
                  <c:v>279183</c:v>
                </c:pt>
                <c:pt idx="17">
                  <c:v>284043</c:v>
                </c:pt>
                <c:pt idx="18">
                  <c:v>290765</c:v>
                </c:pt>
                <c:pt idx="19">
                  <c:v>293866</c:v>
                </c:pt>
                <c:pt idx="20">
                  <c:v>301100</c:v>
                </c:pt>
                <c:pt idx="21">
                  <c:v>305751</c:v>
                </c:pt>
                <c:pt idx="22">
                  <c:v>312256</c:v>
                </c:pt>
                <c:pt idx="23">
                  <c:v>308758</c:v>
                </c:pt>
                <c:pt idx="24">
                  <c:v>316241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'Figure 2a'!$A$37</c:f>
              <c:strCache>
                <c:ptCount val="1"/>
                <c:pt idx="0">
                  <c:v>Rmi/Api puis Rsa socle (moyenne mobile*) </c:v>
                </c:pt>
              </c:strCache>
            </c:strRef>
          </c:tx>
          <c:spPr>
            <a:ln w="15875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'Figure 2a'!$B$35:$Z$35</c:f>
              <c:numCache>
                <c:formatCode>[$-40C]mmm\-yy;@</c:formatCode>
                <c:ptCount val="25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41364</c:v>
                </c:pt>
                <c:pt idx="20" formatCode="mmm\-yy">
                  <c:v>41455</c:v>
                </c:pt>
                <c:pt idx="21" formatCode="mmm\-yy">
                  <c:v>41547</c:v>
                </c:pt>
                <c:pt idx="22" formatCode="mmm\-yy">
                  <c:v>41639</c:v>
                </c:pt>
                <c:pt idx="23" formatCode="mmm\-yy">
                  <c:v>41728</c:v>
                </c:pt>
                <c:pt idx="24" formatCode="mmm\-yy">
                  <c:v>41820</c:v>
                </c:pt>
              </c:numCache>
            </c:numRef>
          </c:cat>
          <c:val>
            <c:numRef>
              <c:f>'Figure 2a'!$B$37:$Z$37</c:f>
              <c:numCache>
                <c:formatCode>_-* #,##0\ _€_-;\-* #,##0\ _€_-;_-* "-"??\ _€_-;_-@_-</c:formatCode>
                <c:ptCount val="25"/>
                <c:pt idx="1">
                  <c:v>233539</c:v>
                </c:pt>
                <c:pt idx="2">
                  <c:v>233436.66666666666</c:v>
                </c:pt>
                <c:pt idx="3">
                  <c:v>235731.33333333334</c:v>
                </c:pt>
                <c:pt idx="4">
                  <c:v>241888.33333333334</c:v>
                </c:pt>
                <c:pt idx="5">
                  <c:v>249321</c:v>
                </c:pt>
                <c:pt idx="6">
                  <c:v>256422.33333333334</c:v>
                </c:pt>
                <c:pt idx="7">
                  <c:v>260320</c:v>
                </c:pt>
                <c:pt idx="8">
                  <c:v>262157.33333333331</c:v>
                </c:pt>
                <c:pt idx="9">
                  <c:v>264829.66666666669</c:v>
                </c:pt>
                <c:pt idx="10">
                  <c:v>267616.33333333331</c:v>
                </c:pt>
                <c:pt idx="11">
                  <c:v>270499.33333333331</c:v>
                </c:pt>
                <c:pt idx="12">
                  <c:v>271880.33333333331</c:v>
                </c:pt>
                <c:pt idx="13">
                  <c:v>273441.33333333331</c:v>
                </c:pt>
                <c:pt idx="14">
                  <c:v>275172.66666666669</c:v>
                </c:pt>
                <c:pt idx="15">
                  <c:v>277374.66666666669</c:v>
                </c:pt>
                <c:pt idx="16">
                  <c:v>280171</c:v>
                </c:pt>
                <c:pt idx="17">
                  <c:v>284663.66666666669</c:v>
                </c:pt>
                <c:pt idx="18">
                  <c:v>289558</c:v>
                </c:pt>
                <c:pt idx="19">
                  <c:v>295243.66666666669</c:v>
                </c:pt>
                <c:pt idx="20">
                  <c:v>300239</c:v>
                </c:pt>
                <c:pt idx="21">
                  <c:v>306369</c:v>
                </c:pt>
                <c:pt idx="22">
                  <c:v>308921.66666666669</c:v>
                </c:pt>
                <c:pt idx="23">
                  <c:v>312418.33333333331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73248"/>
        <c:axId val="146383232"/>
      </c:lineChart>
      <c:dateAx>
        <c:axId val="146373248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fr-FR"/>
          </a:p>
        </c:txPr>
        <c:crossAx val="146383232"/>
        <c:crosses val="autoZero"/>
        <c:auto val="0"/>
        <c:lblOffset val="100"/>
        <c:baseTimeUnit val="months"/>
        <c:majorUnit val="3"/>
        <c:majorTimeUnit val="months"/>
      </c:dateAx>
      <c:valAx>
        <c:axId val="146383232"/>
        <c:scaling>
          <c:orientation val="minMax"/>
          <c:max val="320000"/>
          <c:min val="230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fr-FR"/>
          </a:p>
        </c:txPr>
        <c:crossAx val="146373248"/>
        <c:crosses val="autoZero"/>
        <c:crossBetween val="between"/>
        <c:majorUnit val="5000"/>
      </c:valAx>
      <c:dateAx>
        <c:axId val="146384768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146386304"/>
        <c:crosses val="autoZero"/>
        <c:auto val="1"/>
        <c:lblOffset val="100"/>
        <c:baseTimeUnit val="months"/>
      </c:dateAx>
      <c:valAx>
        <c:axId val="146386304"/>
        <c:scaling>
          <c:orientation val="minMax"/>
          <c:max val="24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fr-FR"/>
          </a:p>
        </c:txPr>
        <c:crossAx val="146384768"/>
        <c:crosses val="max"/>
        <c:crossBetween val="between"/>
        <c:majorUnit val="20000"/>
        <c:minorUnit val="20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3636357802463001"/>
          <c:y val="0.88547615510325295"/>
          <c:w val="0.73564586822735201"/>
          <c:h val="9.21788078376994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07528250585397E-2"/>
          <c:y val="5.51248552031555E-2"/>
          <c:w val="0.85751675919287695"/>
          <c:h val="0.7230592009332169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1'!$A$35</c:f>
              <c:strCache>
                <c:ptCount val="1"/>
                <c:pt idx="0">
                  <c:v>Rsa activité seul (axe de droite) </c:v>
                </c:pt>
              </c:strCache>
            </c:strRef>
          </c:tx>
          <c:spPr>
            <a:solidFill>
              <a:srgbClr val="B9CDE5"/>
            </a:solidFill>
            <a:ln w="12700">
              <a:solidFill>
                <a:srgbClr val="99CCFF"/>
              </a:solidFill>
              <a:prstDash val="solid"/>
            </a:ln>
          </c:spPr>
          <c:invertIfNegative val="0"/>
          <c:cat>
            <c:numRef>
              <c:f>'Figure 1'!$B$32:$AA$32</c:f>
              <c:numCache>
                <c:formatCode>[$-40C]mmm\-yy;@</c:formatCode>
                <c:ptCount val="26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41364</c:v>
                </c:pt>
                <c:pt idx="20" formatCode="mmm\-yy">
                  <c:v>41455</c:v>
                </c:pt>
                <c:pt idx="21" formatCode="mmm\-yy">
                  <c:v>41547</c:v>
                </c:pt>
                <c:pt idx="22" formatCode="mmm\-yy">
                  <c:v>41639</c:v>
                </c:pt>
                <c:pt idx="23">
                  <c:v>41729</c:v>
                </c:pt>
                <c:pt idx="24">
                  <c:v>41820</c:v>
                </c:pt>
                <c:pt idx="25" formatCode="mmm\-yy">
                  <c:v>41912</c:v>
                </c:pt>
              </c:numCache>
            </c:numRef>
          </c:cat>
          <c:val>
            <c:numRef>
              <c:f>'Figure 1'!$B$35:$AA$35</c:f>
              <c:numCache>
                <c:formatCode>General</c:formatCode>
                <c:ptCount val="26"/>
                <c:pt idx="4" formatCode="#,##0">
                  <c:v>41612</c:v>
                </c:pt>
                <c:pt idx="5" formatCode="#,##0">
                  <c:v>56210</c:v>
                </c:pt>
                <c:pt idx="6" formatCode="#,##0">
                  <c:v>62341</c:v>
                </c:pt>
                <c:pt idx="7" formatCode="#,##0">
                  <c:v>65287</c:v>
                </c:pt>
                <c:pt idx="8" formatCode="#,##0">
                  <c:v>68676</c:v>
                </c:pt>
                <c:pt idx="9" formatCode="#,##0">
                  <c:v>67661</c:v>
                </c:pt>
                <c:pt idx="10" formatCode="#,##0">
                  <c:v>68256</c:v>
                </c:pt>
                <c:pt idx="11" formatCode="#,##0">
                  <c:v>70345</c:v>
                </c:pt>
                <c:pt idx="12" formatCode="#,##0">
                  <c:v>71929</c:v>
                </c:pt>
                <c:pt idx="13" formatCode="#,##0">
                  <c:v>69695</c:v>
                </c:pt>
                <c:pt idx="14" formatCode="#,##0">
                  <c:v>69099</c:v>
                </c:pt>
                <c:pt idx="15" formatCode="#,##0">
                  <c:v>71239</c:v>
                </c:pt>
                <c:pt idx="16" formatCode="#,##0">
                  <c:v>73533</c:v>
                </c:pt>
                <c:pt idx="17" formatCode="#,##0">
                  <c:v>72189</c:v>
                </c:pt>
                <c:pt idx="18" formatCode="#,##0">
                  <c:v>71543</c:v>
                </c:pt>
                <c:pt idx="19" formatCode="#,##0">
                  <c:v>73658</c:v>
                </c:pt>
                <c:pt idx="20" formatCode="#,##0">
                  <c:v>76424</c:v>
                </c:pt>
                <c:pt idx="21" formatCode="#,##0">
                  <c:v>74822</c:v>
                </c:pt>
                <c:pt idx="22" formatCode="#,##0">
                  <c:v>76101</c:v>
                </c:pt>
                <c:pt idx="23" formatCode="#,##0">
                  <c:v>77104</c:v>
                </c:pt>
                <c:pt idx="24" formatCode="#,##0">
                  <c:v>81313</c:v>
                </c:pt>
                <c:pt idx="25" formatCode="#,##0">
                  <c:v>81277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25"/>
        <c:axId val="146273792"/>
        <c:axId val="146275328"/>
      </c:barChart>
      <c:lineChart>
        <c:grouping val="standard"/>
        <c:varyColors val="0"/>
        <c:ser>
          <c:idx val="0"/>
          <c:order val="1"/>
          <c:tx>
            <c:strRef>
              <c:f>'Figure 1'!$A$33</c:f>
              <c:strCache>
                <c:ptCount val="1"/>
                <c:pt idx="0">
                  <c:v>Rmi/Api puis Rsa socle (axe de gauche)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'Figure 1'!$B$32:$AA$32</c:f>
              <c:numCache>
                <c:formatCode>[$-40C]mmm\-yy;@</c:formatCode>
                <c:ptCount val="26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41364</c:v>
                </c:pt>
                <c:pt idx="20" formatCode="mmm\-yy">
                  <c:v>41455</c:v>
                </c:pt>
                <c:pt idx="21" formatCode="mmm\-yy">
                  <c:v>41547</c:v>
                </c:pt>
                <c:pt idx="22" formatCode="mmm\-yy">
                  <c:v>41639</c:v>
                </c:pt>
                <c:pt idx="23">
                  <c:v>41729</c:v>
                </c:pt>
                <c:pt idx="24">
                  <c:v>41820</c:v>
                </c:pt>
                <c:pt idx="25" formatCode="mmm\-yy">
                  <c:v>41912</c:v>
                </c:pt>
              </c:numCache>
            </c:numRef>
          </c:cat>
          <c:val>
            <c:numRef>
              <c:f>'Figure 1'!$B$33:$AA$33</c:f>
              <c:numCache>
                <c:formatCode>#,##0</c:formatCode>
                <c:ptCount val="26"/>
                <c:pt idx="0">
                  <c:v>235941</c:v>
                </c:pt>
                <c:pt idx="1">
                  <c:v>232229</c:v>
                </c:pt>
                <c:pt idx="2">
                  <c:v>232447</c:v>
                </c:pt>
                <c:pt idx="3">
                  <c:v>235634</c:v>
                </c:pt>
                <c:pt idx="4">
                  <c:v>239113</c:v>
                </c:pt>
                <c:pt idx="5">
                  <c:v>250918</c:v>
                </c:pt>
                <c:pt idx="6">
                  <c:v>257932</c:v>
                </c:pt>
                <c:pt idx="7">
                  <c:v>260417</c:v>
                </c:pt>
                <c:pt idx="8">
                  <c:v>262611</c:v>
                </c:pt>
                <c:pt idx="9">
                  <c:v>263444</c:v>
                </c:pt>
                <c:pt idx="10">
                  <c:v>268434</c:v>
                </c:pt>
                <c:pt idx="11">
                  <c:v>270971</c:v>
                </c:pt>
                <c:pt idx="12">
                  <c:v>272093</c:v>
                </c:pt>
                <c:pt idx="13">
                  <c:v>272577</c:v>
                </c:pt>
                <c:pt idx="14">
                  <c:v>275654</c:v>
                </c:pt>
                <c:pt idx="15">
                  <c:v>277287</c:v>
                </c:pt>
                <c:pt idx="16">
                  <c:v>279183</c:v>
                </c:pt>
                <c:pt idx="17">
                  <c:v>284043</c:v>
                </c:pt>
                <c:pt idx="18">
                  <c:v>290765</c:v>
                </c:pt>
                <c:pt idx="19">
                  <c:v>293866</c:v>
                </c:pt>
                <c:pt idx="20">
                  <c:v>301100</c:v>
                </c:pt>
                <c:pt idx="21">
                  <c:v>305751</c:v>
                </c:pt>
                <c:pt idx="22">
                  <c:v>312256</c:v>
                </c:pt>
                <c:pt idx="23">
                  <c:v>308758</c:v>
                </c:pt>
                <c:pt idx="24">
                  <c:v>316241</c:v>
                </c:pt>
                <c:pt idx="25">
                  <c:v>321280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'Figure 1'!$A$34</c:f>
              <c:strCache>
                <c:ptCount val="1"/>
                <c:pt idx="0">
                  <c:v>Rmi/Api puis Rsa socle (moyenne mobile*) 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'Figure 1'!$B$32:$AA$32</c:f>
              <c:numCache>
                <c:formatCode>[$-40C]mmm\-yy;@</c:formatCode>
                <c:ptCount val="26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41364</c:v>
                </c:pt>
                <c:pt idx="20" formatCode="mmm\-yy">
                  <c:v>41455</c:v>
                </c:pt>
                <c:pt idx="21" formatCode="mmm\-yy">
                  <c:v>41547</c:v>
                </c:pt>
                <c:pt idx="22" formatCode="mmm\-yy">
                  <c:v>41639</c:v>
                </c:pt>
                <c:pt idx="23">
                  <c:v>41729</c:v>
                </c:pt>
                <c:pt idx="24">
                  <c:v>41820</c:v>
                </c:pt>
                <c:pt idx="25" formatCode="mmm\-yy">
                  <c:v>41912</c:v>
                </c:pt>
              </c:numCache>
            </c:numRef>
          </c:cat>
          <c:val>
            <c:numRef>
              <c:f>'Figure 1'!$B$34:$AA$34</c:f>
              <c:numCache>
                <c:formatCode>_-* #,##0\ _€_-;\-* #,##0\ _€_-;_-* "-"??\ _€_-;_-@_-</c:formatCode>
                <c:ptCount val="26"/>
                <c:pt idx="1">
                  <c:v>233539</c:v>
                </c:pt>
                <c:pt idx="2">
                  <c:v>233436.66666666666</c:v>
                </c:pt>
                <c:pt idx="3">
                  <c:v>235731.33333333334</c:v>
                </c:pt>
                <c:pt idx="4">
                  <c:v>241888.33333333334</c:v>
                </c:pt>
                <c:pt idx="5">
                  <c:v>249321</c:v>
                </c:pt>
                <c:pt idx="6">
                  <c:v>256422.33333333334</c:v>
                </c:pt>
                <c:pt idx="7">
                  <c:v>260320</c:v>
                </c:pt>
                <c:pt idx="8">
                  <c:v>262157.33333333331</c:v>
                </c:pt>
                <c:pt idx="9">
                  <c:v>264829.66666666669</c:v>
                </c:pt>
                <c:pt idx="10">
                  <c:v>267616.33333333331</c:v>
                </c:pt>
                <c:pt idx="11">
                  <c:v>270499.33333333331</c:v>
                </c:pt>
                <c:pt idx="12">
                  <c:v>271880.33333333331</c:v>
                </c:pt>
                <c:pt idx="13">
                  <c:v>273441.33333333331</c:v>
                </c:pt>
                <c:pt idx="14">
                  <c:v>275172.66666666669</c:v>
                </c:pt>
                <c:pt idx="15">
                  <c:v>277374.66666666669</c:v>
                </c:pt>
                <c:pt idx="16">
                  <c:v>280171</c:v>
                </c:pt>
                <c:pt idx="17">
                  <c:v>284663.66666666669</c:v>
                </c:pt>
                <c:pt idx="18">
                  <c:v>289558</c:v>
                </c:pt>
                <c:pt idx="19">
                  <c:v>295243.66666666669</c:v>
                </c:pt>
                <c:pt idx="20">
                  <c:v>300239</c:v>
                </c:pt>
                <c:pt idx="21">
                  <c:v>306369</c:v>
                </c:pt>
                <c:pt idx="22">
                  <c:v>308921.66666666669</c:v>
                </c:pt>
                <c:pt idx="23">
                  <c:v>312418.33333333331</c:v>
                </c:pt>
                <c:pt idx="24">
                  <c:v>315426.33333333331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54080"/>
        <c:axId val="146272256"/>
      </c:lineChart>
      <c:dateAx>
        <c:axId val="146254080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fr-FR"/>
          </a:p>
        </c:txPr>
        <c:crossAx val="146272256"/>
        <c:crosses val="autoZero"/>
        <c:auto val="1"/>
        <c:lblOffset val="100"/>
        <c:baseTimeUnit val="months"/>
        <c:majorUnit val="3"/>
      </c:dateAx>
      <c:valAx>
        <c:axId val="146272256"/>
        <c:scaling>
          <c:orientation val="minMax"/>
          <c:max val="320000"/>
          <c:min val="23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fr-FR"/>
          </a:p>
        </c:txPr>
        <c:crossAx val="146254080"/>
        <c:crosses val="autoZero"/>
        <c:crossBetween val="between"/>
        <c:majorUnit val="5000"/>
      </c:valAx>
      <c:dateAx>
        <c:axId val="146273792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146275328"/>
        <c:crosses val="autoZero"/>
        <c:auto val="1"/>
        <c:lblOffset val="100"/>
        <c:baseTimeUnit val="months"/>
      </c:dateAx>
      <c:valAx>
        <c:axId val="146275328"/>
        <c:scaling>
          <c:orientation val="minMax"/>
          <c:max val="24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fr-FR"/>
          </a:p>
        </c:txPr>
        <c:crossAx val="146273792"/>
        <c:crosses val="max"/>
        <c:crossBetween val="between"/>
        <c:majorUnit val="20000"/>
        <c:minorUnit val="20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3636357802463001"/>
          <c:y val="0.88547615510325295"/>
          <c:w val="0.73564586822735201"/>
          <c:h val="9.21788078376994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2'!$A$30</c:f>
              <c:strCache>
                <c:ptCount val="1"/>
                <c:pt idx="0">
                  <c:v>Rsa socle seul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'Figure 2'!$B$28:$J$28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'Figure 2'!$B$30:$J$30</c:f>
              <c:numCache>
                <c:formatCode>_-* #,##0.0\ _€_-;\-* #,##0.0\ _€_-;_-* "-"??\ _€_-;_-@_-</c:formatCode>
                <c:ptCount val="9"/>
                <c:pt idx="0">
                  <c:v>1.1108489281759935</c:v>
                </c:pt>
                <c:pt idx="1">
                  <c:v>0.86034721155323401</c:v>
                </c:pt>
                <c:pt idx="2">
                  <c:v>1.5812226187367626</c:v>
                </c:pt>
                <c:pt idx="3">
                  <c:v>1.033531035292736</c:v>
                </c:pt>
                <c:pt idx="4">
                  <c:v>0.26251025430680885</c:v>
                </c:pt>
                <c:pt idx="5">
                  <c:v>1.8249354005167959</c:v>
                </c:pt>
                <c:pt idx="6">
                  <c:v>2.1601861083416418</c:v>
                </c:pt>
                <c:pt idx="7">
                  <c:v>1.4267332727823192</c:v>
                </c:pt>
                <c:pt idx="8">
                  <c:v>1.2794831077635815</c:v>
                </c:pt>
              </c:numCache>
            </c:numRef>
          </c:val>
        </c:ser>
        <c:ser>
          <c:idx val="1"/>
          <c:order val="1"/>
          <c:tx>
            <c:strRef>
              <c:f>'Figure 2'!$A$31</c:f>
              <c:strCache>
                <c:ptCount val="1"/>
                <c:pt idx="0">
                  <c:v>Rsa socle et activité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'Figure 2'!$B$28:$J$28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'Figure 2'!$B$31:$J$31</c:f>
              <c:numCache>
                <c:formatCode>_-* #,##0.0\ _€_-;\-* #,##0.0\ _€_-;_-* "-"??\ _€_-;_-@_-</c:formatCode>
                <c:ptCount val="9"/>
                <c:pt idx="0">
                  <c:v>1.3336111689935404</c:v>
                </c:pt>
                <c:pt idx="1">
                  <c:v>2.895710864358807</c:v>
                </c:pt>
                <c:pt idx="2">
                  <c:v>5.947786606129398</c:v>
                </c:pt>
                <c:pt idx="3">
                  <c:v>3.1789473684210527</c:v>
                </c:pt>
                <c:pt idx="4">
                  <c:v>4.6074154852780813</c:v>
                </c:pt>
                <c:pt idx="5">
                  <c:v>4.0727272727272732</c:v>
                </c:pt>
                <c:pt idx="6">
                  <c:v>3.7377803335250142</c:v>
                </c:pt>
                <c:pt idx="7">
                  <c:v>4.4416873449131513</c:v>
                </c:pt>
                <c:pt idx="8">
                  <c:v>3.6614919499964009</c:v>
                </c:pt>
              </c:numCache>
            </c:numRef>
          </c:val>
        </c:ser>
        <c:ser>
          <c:idx val="2"/>
          <c:order val="2"/>
          <c:tx>
            <c:strRef>
              <c:f>'Figure 2'!$A$32</c:f>
              <c:strCache>
                <c:ptCount val="1"/>
                <c:pt idx="0">
                  <c:v>Rsa activité seul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'Figure 2'!$B$28:$J$28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'Figure 2'!$B$32:$J$32</c:f>
              <c:numCache>
                <c:formatCode>_-* #,##0.0\ _€_-;\-* #,##0.0\ _€_-;_-* "-"??\ _€_-;_-@_-</c:formatCode>
                <c:ptCount val="9"/>
                <c:pt idx="0">
                  <c:v>-1.0565240359218173</c:v>
                </c:pt>
                <c:pt idx="1">
                  <c:v>-3.2386915686062827E-2</c:v>
                </c:pt>
                <c:pt idx="2">
                  <c:v>0.84524981184507608</c:v>
                </c:pt>
                <c:pt idx="3">
                  <c:v>0.49751243781094528</c:v>
                </c:pt>
                <c:pt idx="4">
                  <c:v>-0.34734698766319316</c:v>
                </c:pt>
                <c:pt idx="5">
                  <c:v>-2.626173708920188</c:v>
                </c:pt>
                <c:pt idx="6">
                  <c:v>0.68340306834030684</c:v>
                </c:pt>
                <c:pt idx="7">
                  <c:v>1.1510965709438992</c:v>
                </c:pt>
                <c:pt idx="8">
                  <c:v>-4.4273363422822919E-2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713216"/>
        <c:axId val="146719104"/>
      </c:barChart>
      <c:catAx>
        <c:axId val="146713216"/>
        <c:scaling>
          <c:orientation val="minMax"/>
        </c:scaling>
        <c:delete val="0"/>
        <c:axPos val="l"/>
        <c:numFmt formatCode="#,##0.0" sourceLinked="0"/>
        <c:majorTickMark val="out"/>
        <c:minorTickMark val="out"/>
        <c:tickLblPos val="low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46719104"/>
        <c:crosses val="autoZero"/>
        <c:auto val="0"/>
        <c:lblAlgn val="ctr"/>
        <c:lblOffset val="100"/>
        <c:noMultiLvlLbl val="0"/>
      </c:catAx>
      <c:valAx>
        <c:axId val="146719104"/>
        <c:scaling>
          <c:orientation val="minMax"/>
          <c:max val="7"/>
          <c:min val="-4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46713216"/>
        <c:crosses val="autoZero"/>
        <c:crossBetween val="between"/>
        <c:majorUnit val="1"/>
      </c:valAx>
      <c:spPr>
        <a:ln w="6350">
          <a:solidFill>
            <a:schemeClr val="tx1"/>
          </a:solidFill>
          <a:prstDash val="solid"/>
        </a:ln>
      </c:spPr>
    </c:plotArea>
    <c:legend>
      <c:legendPos val="b"/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3'!$A$34</c:f>
              <c:strCache>
                <c:ptCount val="1"/>
                <c:pt idx="0">
                  <c:v>Rsa jeunes total</c:v>
                </c:pt>
              </c:strCache>
            </c:strRef>
          </c:tx>
          <c:spPr>
            <a:ln w="15875">
              <a:solidFill>
                <a:srgbClr val="0000BE"/>
              </a:solidFill>
            </a:ln>
          </c:spPr>
          <c:marker>
            <c:symbol val="diamond"/>
            <c:size val="3"/>
            <c:spPr>
              <a:solidFill>
                <a:srgbClr val="0000BE"/>
              </a:solidFill>
              <a:ln>
                <a:noFill/>
              </a:ln>
            </c:spPr>
          </c:marker>
          <c:cat>
            <c:numRef>
              <c:f>'Figure 3'!$B$33:$R$33</c:f>
              <c:numCache>
                <c:formatCode>mmm\-yy</c:formatCode>
                <c:ptCount val="17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41274</c:v>
                </c:pt>
                <c:pt idx="10">
                  <c:v>41364</c:v>
                </c:pt>
                <c:pt idx="11">
                  <c:v>41455</c:v>
                </c:pt>
                <c:pt idx="12">
                  <c:v>41547</c:v>
                </c:pt>
                <c:pt idx="13">
                  <c:v>41639</c:v>
                </c:pt>
                <c:pt idx="14">
                  <c:v>41729</c:v>
                </c:pt>
                <c:pt idx="15">
                  <c:v>41820</c:v>
                </c:pt>
                <c:pt idx="16">
                  <c:v>41912</c:v>
                </c:pt>
              </c:numCache>
            </c:numRef>
          </c:cat>
          <c:val>
            <c:numRef>
              <c:f>'Figure 3'!$B$34:$R$34</c:f>
              <c:numCache>
                <c:formatCode>0</c:formatCode>
                <c:ptCount val="17"/>
                <c:pt idx="0">
                  <c:v>209</c:v>
                </c:pt>
                <c:pt idx="1">
                  <c:v>677</c:v>
                </c:pt>
                <c:pt idx="2">
                  <c:v>925</c:v>
                </c:pt>
                <c:pt idx="3">
                  <c:v>951</c:v>
                </c:pt>
                <c:pt idx="4">
                  <c:v>894</c:v>
                </c:pt>
                <c:pt idx="5">
                  <c:v>854</c:v>
                </c:pt>
                <c:pt idx="6">
                  <c:v>829</c:v>
                </c:pt>
                <c:pt idx="7">
                  <c:v>787</c:v>
                </c:pt>
                <c:pt idx="8">
                  <c:v>756</c:v>
                </c:pt>
                <c:pt idx="9">
                  <c:v>750</c:v>
                </c:pt>
                <c:pt idx="10">
                  <c:v>765</c:v>
                </c:pt>
                <c:pt idx="11">
                  <c:v>740</c:v>
                </c:pt>
                <c:pt idx="12">
                  <c:v>670</c:v>
                </c:pt>
                <c:pt idx="13">
                  <c:v>689</c:v>
                </c:pt>
                <c:pt idx="14">
                  <c:v>685</c:v>
                </c:pt>
                <c:pt idx="15">
                  <c:v>682</c:v>
                </c:pt>
                <c:pt idx="16">
                  <c:v>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3'!$A$35</c:f>
              <c:strCache>
                <c:ptCount val="1"/>
                <c:pt idx="0">
                  <c:v>Rsa jeunes socle</c:v>
                </c:pt>
              </c:strCache>
            </c:strRef>
          </c:tx>
          <c:spPr>
            <a:ln w="15875">
              <a:solidFill>
                <a:srgbClr val="90B0FF"/>
              </a:solidFill>
            </a:ln>
          </c:spPr>
          <c:marker>
            <c:symbol val="diamond"/>
            <c:size val="3"/>
            <c:spPr>
              <a:solidFill>
                <a:srgbClr val="90B0FF"/>
              </a:solidFill>
              <a:ln>
                <a:noFill/>
              </a:ln>
            </c:spPr>
          </c:marker>
          <c:cat>
            <c:numRef>
              <c:f>'Figure 3'!$B$33:$R$33</c:f>
              <c:numCache>
                <c:formatCode>mmm\-yy</c:formatCode>
                <c:ptCount val="17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41274</c:v>
                </c:pt>
                <c:pt idx="10">
                  <c:v>41364</c:v>
                </c:pt>
                <c:pt idx="11">
                  <c:v>41455</c:v>
                </c:pt>
                <c:pt idx="12">
                  <c:v>41547</c:v>
                </c:pt>
                <c:pt idx="13">
                  <c:v>41639</c:v>
                </c:pt>
                <c:pt idx="14">
                  <c:v>41729</c:v>
                </c:pt>
                <c:pt idx="15">
                  <c:v>41820</c:v>
                </c:pt>
                <c:pt idx="16">
                  <c:v>41912</c:v>
                </c:pt>
              </c:numCache>
            </c:numRef>
          </c:cat>
          <c:val>
            <c:numRef>
              <c:f>'Figure 3'!$B$35:$R$35</c:f>
              <c:numCache>
                <c:formatCode>0</c:formatCode>
                <c:ptCount val="17"/>
                <c:pt idx="0">
                  <c:v>80</c:v>
                </c:pt>
                <c:pt idx="1">
                  <c:v>257</c:v>
                </c:pt>
                <c:pt idx="2">
                  <c:v>334</c:v>
                </c:pt>
                <c:pt idx="3">
                  <c:v>331</c:v>
                </c:pt>
                <c:pt idx="4">
                  <c:v>338</c:v>
                </c:pt>
                <c:pt idx="5">
                  <c:v>340</c:v>
                </c:pt>
                <c:pt idx="6">
                  <c:v>348</c:v>
                </c:pt>
                <c:pt idx="7">
                  <c:v>335</c:v>
                </c:pt>
                <c:pt idx="8">
                  <c:v>340</c:v>
                </c:pt>
                <c:pt idx="9" formatCode="#,##0">
                  <c:v>370</c:v>
                </c:pt>
                <c:pt idx="10">
                  <c:v>355</c:v>
                </c:pt>
                <c:pt idx="11">
                  <c:v>312</c:v>
                </c:pt>
                <c:pt idx="12" formatCode="General">
                  <c:v>301</c:v>
                </c:pt>
                <c:pt idx="13">
                  <c:v>339</c:v>
                </c:pt>
                <c:pt idx="14">
                  <c:v>330</c:v>
                </c:pt>
                <c:pt idx="15">
                  <c:v>319</c:v>
                </c:pt>
                <c:pt idx="16">
                  <c:v>294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3'!$A$36</c:f>
              <c:strCache>
                <c:ptCount val="1"/>
                <c:pt idx="0">
                  <c:v>Rsa jeunes activité seul  </c:v>
                </c:pt>
              </c:strCache>
            </c:strRef>
          </c:tx>
          <c:spPr>
            <a:ln w="15875">
              <a:solidFill>
                <a:srgbClr val="6070FF"/>
              </a:solidFill>
            </a:ln>
          </c:spPr>
          <c:marker>
            <c:symbol val="diamond"/>
            <c:size val="3"/>
            <c:spPr>
              <a:solidFill>
                <a:srgbClr val="6070FF"/>
              </a:solidFill>
              <a:ln>
                <a:noFill/>
              </a:ln>
            </c:spPr>
          </c:marker>
          <c:cat>
            <c:numRef>
              <c:f>'Figure 3'!$B$33:$R$33</c:f>
              <c:numCache>
                <c:formatCode>mmm\-yy</c:formatCode>
                <c:ptCount val="17"/>
                <c:pt idx="0">
                  <c:v>40422</c:v>
                </c:pt>
                <c:pt idx="1">
                  <c:v>40513</c:v>
                </c:pt>
                <c:pt idx="2">
                  <c:v>40603</c:v>
                </c:pt>
                <c:pt idx="3">
                  <c:v>40695</c:v>
                </c:pt>
                <c:pt idx="4">
                  <c:v>40787</c:v>
                </c:pt>
                <c:pt idx="5">
                  <c:v>40878</c:v>
                </c:pt>
                <c:pt idx="6">
                  <c:v>40969</c:v>
                </c:pt>
                <c:pt idx="7">
                  <c:v>41061</c:v>
                </c:pt>
                <c:pt idx="8">
                  <c:v>41153</c:v>
                </c:pt>
                <c:pt idx="9">
                  <c:v>41274</c:v>
                </c:pt>
                <c:pt idx="10">
                  <c:v>41364</c:v>
                </c:pt>
                <c:pt idx="11">
                  <c:v>41455</c:v>
                </c:pt>
                <c:pt idx="12">
                  <c:v>41547</c:v>
                </c:pt>
                <c:pt idx="13">
                  <c:v>41639</c:v>
                </c:pt>
                <c:pt idx="14">
                  <c:v>41729</c:v>
                </c:pt>
                <c:pt idx="15">
                  <c:v>41820</c:v>
                </c:pt>
                <c:pt idx="16">
                  <c:v>41912</c:v>
                </c:pt>
              </c:numCache>
            </c:numRef>
          </c:cat>
          <c:val>
            <c:numRef>
              <c:f>'Figure 3'!$B$36:$R$36</c:f>
              <c:numCache>
                <c:formatCode>General</c:formatCode>
                <c:ptCount val="17"/>
                <c:pt idx="0">
                  <c:v>129</c:v>
                </c:pt>
                <c:pt idx="1">
                  <c:v>420</c:v>
                </c:pt>
                <c:pt idx="2">
                  <c:v>591</c:v>
                </c:pt>
                <c:pt idx="3">
                  <c:v>620</c:v>
                </c:pt>
                <c:pt idx="4" formatCode="#,##0">
                  <c:v>556</c:v>
                </c:pt>
                <c:pt idx="5" formatCode="#,##0">
                  <c:v>514</c:v>
                </c:pt>
                <c:pt idx="6" formatCode="#,##0">
                  <c:v>481</c:v>
                </c:pt>
                <c:pt idx="7" formatCode="#,##0">
                  <c:v>452</c:v>
                </c:pt>
                <c:pt idx="8" formatCode="#,##0">
                  <c:v>416</c:v>
                </c:pt>
                <c:pt idx="9" formatCode="#,##0">
                  <c:v>380</c:v>
                </c:pt>
                <c:pt idx="10" formatCode="#,##0">
                  <c:v>410</c:v>
                </c:pt>
                <c:pt idx="11" formatCode="0">
                  <c:v>428</c:v>
                </c:pt>
                <c:pt idx="12">
                  <c:v>369</c:v>
                </c:pt>
                <c:pt idx="13">
                  <c:v>350</c:v>
                </c:pt>
                <c:pt idx="14">
                  <c:v>355</c:v>
                </c:pt>
                <c:pt idx="15">
                  <c:v>363</c:v>
                </c:pt>
                <c:pt idx="16" formatCode="#,##0">
                  <c:v>347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920960"/>
        <c:axId val="146922880"/>
      </c:lineChart>
      <c:dateAx>
        <c:axId val="1469209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46922880"/>
        <c:crosses val="autoZero"/>
        <c:auto val="1"/>
        <c:lblOffset val="100"/>
        <c:baseTimeUnit val="months"/>
        <c:majorUnit val="3"/>
        <c:majorTimeUnit val="months"/>
      </c:dateAx>
      <c:valAx>
        <c:axId val="1469228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469209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5875">
              <a:solidFill>
                <a:srgbClr val="0000BE"/>
              </a:solidFill>
            </a:ln>
          </c:spPr>
          <c:marker>
            <c:symbol val="diamond"/>
            <c:size val="3"/>
            <c:spPr>
              <a:solidFill>
                <a:srgbClr val="0000BE"/>
              </a:solidFill>
              <a:ln>
                <a:noFill/>
              </a:ln>
            </c:spPr>
          </c:marker>
          <c:cat>
            <c:numRef>
              <c:f>'Figure 4'!$B$25:$W$25</c:f>
              <c:numCache>
                <c:formatCode>[$-40C]mmm\-yy;@</c:formatCode>
                <c:ptCount val="22"/>
                <c:pt idx="0">
                  <c:v>39965</c:v>
                </c:pt>
                <c:pt idx="1">
                  <c:v>40057</c:v>
                </c:pt>
                <c:pt idx="2">
                  <c:v>40148</c:v>
                </c:pt>
                <c:pt idx="3">
                  <c:v>40238</c:v>
                </c:pt>
                <c:pt idx="4">
                  <c:v>40330</c:v>
                </c:pt>
                <c:pt idx="5">
                  <c:v>40422</c:v>
                </c:pt>
                <c:pt idx="6">
                  <c:v>40513</c:v>
                </c:pt>
                <c:pt idx="7">
                  <c:v>40603</c:v>
                </c:pt>
                <c:pt idx="8">
                  <c:v>40695</c:v>
                </c:pt>
                <c:pt idx="9">
                  <c:v>40787</c:v>
                </c:pt>
                <c:pt idx="10">
                  <c:v>40878</c:v>
                </c:pt>
                <c:pt idx="11">
                  <c:v>40969</c:v>
                </c:pt>
                <c:pt idx="12">
                  <c:v>41061</c:v>
                </c:pt>
                <c:pt idx="13">
                  <c:v>41164</c:v>
                </c:pt>
                <c:pt idx="14">
                  <c:v>41244</c:v>
                </c:pt>
                <c:pt idx="15">
                  <c:v>41334</c:v>
                </c:pt>
                <c:pt idx="16">
                  <c:v>41426</c:v>
                </c:pt>
                <c:pt idx="17">
                  <c:v>41518</c:v>
                </c:pt>
                <c:pt idx="18">
                  <c:v>41639</c:v>
                </c:pt>
                <c:pt idx="19">
                  <c:v>41728</c:v>
                </c:pt>
                <c:pt idx="20">
                  <c:v>41820</c:v>
                </c:pt>
                <c:pt idx="21" formatCode="mmm\-yy">
                  <c:v>41912</c:v>
                </c:pt>
              </c:numCache>
            </c:numRef>
          </c:cat>
          <c:val>
            <c:numRef>
              <c:f>'Figure 4'!$B$26:$W$26</c:f>
              <c:numCache>
                <c:formatCode>#,##0.0</c:formatCode>
                <c:ptCount val="22"/>
                <c:pt idx="0">
                  <c:v>4.2206912698137424</c:v>
                </c:pt>
                <c:pt idx="1">
                  <c:v>5.3273646422253824</c:v>
                </c:pt>
                <c:pt idx="2">
                  <c:v>5.5573861468558148</c:v>
                </c:pt>
                <c:pt idx="3">
                  <c:v>5.6420866428497103</c:v>
                </c:pt>
                <c:pt idx="4">
                  <c:v>5.7254412594910322</c:v>
                </c:pt>
                <c:pt idx="5">
                  <c:v>5.7342093746583709</c:v>
                </c:pt>
                <c:pt idx="6">
                  <c:v>5.8488414879965624</c:v>
                </c:pt>
                <c:pt idx="7">
                  <c:v>5.9146756349167209</c:v>
                </c:pt>
                <c:pt idx="8">
                  <c:v>5.9530021630875378</c:v>
                </c:pt>
                <c:pt idx="9">
                  <c:v>5.9389446671572639</c:v>
                </c:pt>
                <c:pt idx="10">
                  <c:v>6.0009554637258278</c:v>
                </c:pt>
                <c:pt idx="11">
                  <c:v>6.0697334136128713</c:v>
                </c:pt>
                <c:pt idx="12">
                  <c:v>6.126000150065142</c:v>
                </c:pt>
                <c:pt idx="13">
                  <c:v>6.1875183318213134</c:v>
                </c:pt>
                <c:pt idx="14">
                  <c:v>6.3012182561066279</c:v>
                </c:pt>
                <c:pt idx="15">
                  <c:v>6.368295669256427</c:v>
                </c:pt>
                <c:pt idx="16">
                  <c:v>6.5192325216010465</c:v>
                </c:pt>
                <c:pt idx="17">
                  <c:v>6.5763584873675507</c:v>
                </c:pt>
                <c:pt idx="18">
                  <c:v>6.7270088138416391</c:v>
                </c:pt>
                <c:pt idx="19">
                  <c:v>6.6411459334678069</c:v>
                </c:pt>
                <c:pt idx="20">
                  <c:v>6.8306941511371395</c:v>
                </c:pt>
                <c:pt idx="21">
                  <c:v>6.9281053140716944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960384"/>
        <c:axId val="146962304"/>
      </c:lineChart>
      <c:dateAx>
        <c:axId val="146960384"/>
        <c:scaling>
          <c:orientation val="minMax"/>
        </c:scaling>
        <c:delete val="0"/>
        <c:axPos val="b"/>
        <c:numFmt formatCode="[$-40C]mmm\-yy;@" sourceLinked="1"/>
        <c:majorTickMark val="out"/>
        <c:minorTickMark val="none"/>
        <c:tickLblPos val="nextTo"/>
        <c:txPr>
          <a:bodyPr anchor="ctr" anchorCtr="1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46962304"/>
        <c:crosses val="autoZero"/>
        <c:auto val="1"/>
        <c:lblOffset val="100"/>
        <c:baseTimeUnit val="months"/>
        <c:majorUnit val="3"/>
        <c:majorTimeUnit val="months"/>
      </c:dateAx>
      <c:valAx>
        <c:axId val="146962304"/>
        <c:scaling>
          <c:orientation val="minMax"/>
          <c:max val="7"/>
          <c:min val="4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46960384"/>
        <c:crosses val="autoZero"/>
        <c:crossBetween val="between"/>
        <c:majorUnit val="0.2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31710702392135"/>
          <c:y val="2.937575366927065E-2"/>
          <c:w val="0.80627806002758051"/>
          <c:h val="0.7495962440156218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'Figure 5'!$A$31</c:f>
              <c:strCache>
                <c:ptCount val="1"/>
                <c:pt idx="0">
                  <c:v>Moins de 6 mois</c:v>
                </c:pt>
              </c:strCache>
            </c:strRef>
          </c:tx>
          <c:spPr>
            <a:solidFill>
              <a:srgbClr val="0000BE"/>
            </a:solidFill>
          </c:spPr>
          <c:invertIfNegative val="0"/>
          <c:dLbls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5'!$B$30:$J$30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'Figure 5'!$B$31:$J$31</c:f>
              <c:numCache>
                <c:formatCode>#,##0.0</c:formatCode>
                <c:ptCount val="9"/>
                <c:pt idx="0">
                  <c:v>12.623389556233274</c:v>
                </c:pt>
                <c:pt idx="1">
                  <c:v>13.202526608972445</c:v>
                </c:pt>
                <c:pt idx="2">
                  <c:v>11.224373635244078</c:v>
                </c:pt>
                <c:pt idx="3">
                  <c:v>10.905141202027515</c:v>
                </c:pt>
                <c:pt idx="4">
                  <c:v>12.868251013032527</c:v>
                </c:pt>
                <c:pt idx="5">
                  <c:v>15.581624744592405</c:v>
                </c:pt>
                <c:pt idx="6">
                  <c:v>12.900531980700235</c:v>
                </c:pt>
                <c:pt idx="7">
                  <c:v>12.872925364015884</c:v>
                </c:pt>
                <c:pt idx="8">
                  <c:v>12.416270144290202</c:v>
                </c:pt>
              </c:numCache>
            </c:numRef>
          </c:val>
        </c:ser>
        <c:ser>
          <c:idx val="1"/>
          <c:order val="1"/>
          <c:tx>
            <c:strRef>
              <c:f>'Figure 5'!$A$32</c:f>
              <c:strCache>
                <c:ptCount val="1"/>
                <c:pt idx="0">
                  <c:v>De 7 mois à moins de 1 an</c:v>
                </c:pt>
              </c:strCache>
            </c:strRef>
          </c:tx>
          <c:spPr>
            <a:solidFill>
              <a:srgbClr val="2020FF"/>
            </a:solidFill>
          </c:spPr>
          <c:invertIfNegative val="0"/>
          <c:dLbls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5'!$B$30:$J$30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'Figure 5'!$B$32:$J$32</c:f>
              <c:numCache>
                <c:formatCode>#,##0.0</c:formatCode>
                <c:ptCount val="9"/>
                <c:pt idx="0">
                  <c:v>12.573598058131575</c:v>
                </c:pt>
                <c:pt idx="1">
                  <c:v>13.389038098080174</c:v>
                </c:pt>
                <c:pt idx="2">
                  <c:v>10.675884051371741</c:v>
                </c:pt>
                <c:pt idx="3">
                  <c:v>11.424433640219304</c:v>
                </c:pt>
                <c:pt idx="4">
                  <c:v>12.750520205892016</c:v>
                </c:pt>
                <c:pt idx="5">
                  <c:v>15.232861269639963</c:v>
                </c:pt>
                <c:pt idx="6">
                  <c:v>12.745886428306322</c:v>
                </c:pt>
                <c:pt idx="7">
                  <c:v>13.02311373587211</c:v>
                </c:pt>
                <c:pt idx="8">
                  <c:v>12.322497680561739</c:v>
                </c:pt>
              </c:numCache>
            </c:numRef>
          </c:val>
        </c:ser>
        <c:ser>
          <c:idx val="2"/>
          <c:order val="2"/>
          <c:tx>
            <c:strRef>
              <c:f>'Figure 5'!$A$33</c:f>
              <c:strCache>
                <c:ptCount val="1"/>
                <c:pt idx="0">
                  <c:v>De 1 an à moins de 2 ans</c:v>
                </c:pt>
              </c:strCache>
            </c:strRef>
          </c:tx>
          <c:spPr>
            <a:solidFill>
              <a:srgbClr val="6070FF"/>
            </a:solidFill>
          </c:spPr>
          <c:invertIfNegative val="0"/>
          <c:dLbls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5'!$B$30:$J$30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'Figure 5'!$B$33:$J$33</c:f>
              <c:numCache>
                <c:formatCode>#,##0.0</c:formatCode>
                <c:ptCount val="9"/>
                <c:pt idx="0">
                  <c:v>17.1780668450862</c:v>
                </c:pt>
                <c:pt idx="1">
                  <c:v>18.42733512384363</c:v>
                </c:pt>
                <c:pt idx="2">
                  <c:v>16.5871529251053</c:v>
                </c:pt>
                <c:pt idx="3">
                  <c:v>17.04768801075825</c:v>
                </c:pt>
                <c:pt idx="4">
                  <c:v>18.834191216734204</c:v>
                </c:pt>
                <c:pt idx="5">
                  <c:v>20.25998731769182</c:v>
                </c:pt>
                <c:pt idx="6">
                  <c:v>17.948162810837559</c:v>
                </c:pt>
                <c:pt idx="7">
                  <c:v>18.037878016495267</c:v>
                </c:pt>
                <c:pt idx="8">
                  <c:v>17.65931991334131</c:v>
                </c:pt>
              </c:numCache>
            </c:numRef>
          </c:val>
        </c:ser>
        <c:ser>
          <c:idx val="3"/>
          <c:order val="3"/>
          <c:tx>
            <c:strRef>
              <c:f>'Figure 5'!$A$34</c:f>
              <c:strCache>
                <c:ptCount val="1"/>
                <c:pt idx="0">
                  <c:v>De 2 ans à moins de 3 ans</c:v>
                </c:pt>
              </c:strCache>
            </c:strRef>
          </c:tx>
          <c:spPr>
            <a:solidFill>
              <a:srgbClr val="8090FF"/>
            </a:solidFill>
          </c:spPr>
          <c:invertIfNegative val="0"/>
          <c:dLbls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5'!$B$30:$J$30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'Figure 5'!$B$34:$J$34</c:f>
              <c:numCache>
                <c:formatCode>#,##0.0</c:formatCode>
                <c:ptCount val="9"/>
                <c:pt idx="0">
                  <c:v>12.142901599551877</c:v>
                </c:pt>
                <c:pt idx="1">
                  <c:v>11.842236148413408</c:v>
                </c:pt>
                <c:pt idx="2">
                  <c:v>11.325792463960095</c:v>
                </c:pt>
                <c:pt idx="3">
                  <c:v>12.396813902968864</c:v>
                </c:pt>
                <c:pt idx="4">
                  <c:v>13.035264483627204</c:v>
                </c:pt>
                <c:pt idx="5">
                  <c:v>11.738180793348834</c:v>
                </c:pt>
                <c:pt idx="6">
                  <c:v>12.204626994927626</c:v>
                </c:pt>
                <c:pt idx="7">
                  <c:v>12.015069748498117</c:v>
                </c:pt>
                <c:pt idx="8">
                  <c:v>11.991931090919493</c:v>
                </c:pt>
              </c:numCache>
            </c:numRef>
          </c:val>
        </c:ser>
        <c:ser>
          <c:idx val="4"/>
          <c:order val="4"/>
          <c:tx>
            <c:strRef>
              <c:f>'Figure 5'!$A$35</c:f>
              <c:strCache>
                <c:ptCount val="1"/>
                <c:pt idx="0">
                  <c:v>De 3 ans à moins de 4 ans</c:v>
                </c:pt>
              </c:strCache>
            </c:strRef>
          </c:tx>
          <c:spPr>
            <a:solidFill>
              <a:srgbClr val="90B0FF"/>
            </a:solidFill>
          </c:spPr>
          <c:invertIfNegative val="0"/>
          <c:dLbls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5'!$B$30:$J$30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'Figure 5'!$B$35:$J$35</c:f>
              <c:numCache>
                <c:formatCode>#,##0.0</c:formatCode>
                <c:ptCount val="9"/>
                <c:pt idx="0">
                  <c:v>9.0296881807431379</c:v>
                </c:pt>
                <c:pt idx="1">
                  <c:v>8.7536058887894157</c:v>
                </c:pt>
                <c:pt idx="2">
                  <c:v>8.9807407714040313</c:v>
                </c:pt>
                <c:pt idx="3">
                  <c:v>8.9479673114720182</c:v>
                </c:pt>
                <c:pt idx="4">
                  <c:v>9.4677472346949951</c:v>
                </c:pt>
                <c:pt idx="5">
                  <c:v>8.5358979778764184</c:v>
                </c:pt>
                <c:pt idx="6">
                  <c:v>9.1055301249536065</c:v>
                </c:pt>
                <c:pt idx="7">
                  <c:v>8.6727420832909079</c:v>
                </c:pt>
                <c:pt idx="8">
                  <c:v>8.9566383193586656</c:v>
                </c:pt>
              </c:numCache>
            </c:numRef>
          </c:val>
        </c:ser>
        <c:ser>
          <c:idx val="5"/>
          <c:order val="5"/>
          <c:tx>
            <c:strRef>
              <c:f>'Figure 5'!$A$36</c:f>
              <c:strCache>
                <c:ptCount val="1"/>
                <c:pt idx="0">
                  <c:v>4 ans et plus</c:v>
                </c:pt>
              </c:strCache>
            </c:strRef>
          </c:tx>
          <c:spPr>
            <a:solidFill>
              <a:srgbClr val="B0E0FF"/>
            </a:solidFill>
          </c:spPr>
          <c:invertIfNegative val="0"/>
          <c:dLbls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5'!$B$30:$J$30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'Figure 5'!$B$36:$J$36</c:f>
              <c:numCache>
                <c:formatCode>#,##0.0</c:formatCode>
                <c:ptCount val="9"/>
                <c:pt idx="0">
                  <c:v>36.452355760253937</c:v>
                </c:pt>
                <c:pt idx="1">
                  <c:v>34.385258131900926</c:v>
                </c:pt>
                <c:pt idx="2">
                  <c:v>41.206056152914755</c:v>
                </c:pt>
                <c:pt idx="3">
                  <c:v>39.27795593255405</c:v>
                </c:pt>
                <c:pt idx="4">
                  <c:v>33.044025846019053</c:v>
                </c:pt>
                <c:pt idx="5">
                  <c:v>28.651447896850563</c:v>
                </c:pt>
                <c:pt idx="6">
                  <c:v>35.095261660274652</c:v>
                </c:pt>
                <c:pt idx="7">
                  <c:v>35.378271051827717</c:v>
                </c:pt>
                <c:pt idx="8">
                  <c:v>36.653342851528592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7336576"/>
        <c:axId val="147358848"/>
      </c:barChart>
      <c:catAx>
        <c:axId val="147336576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47358848"/>
        <c:crosses val="autoZero"/>
        <c:auto val="1"/>
        <c:lblAlgn val="ctr"/>
        <c:lblOffset val="100"/>
        <c:noMultiLvlLbl val="0"/>
      </c:catAx>
      <c:valAx>
        <c:axId val="147358848"/>
        <c:scaling>
          <c:orientation val="minMax"/>
        </c:scaling>
        <c:delete val="0"/>
        <c:axPos val="b"/>
        <c:majorGridlines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473365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'Figure 6'!$A$45</c:f>
              <c:strCache>
                <c:ptCount val="1"/>
                <c:pt idx="0">
                  <c:v>Couples avec 1 enfant</c:v>
                </c:pt>
              </c:strCache>
            </c:strRef>
          </c:tx>
          <c:spPr>
            <a:solidFill>
              <a:srgbClr val="0000BE"/>
            </a:solidFill>
          </c:spPr>
          <c:invertIfNegative val="0"/>
          <c:dLbls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('Figure 6'!$E$44,'Figure 6'!$H$44)</c:f>
              <c:strCache>
                <c:ptCount val="2"/>
                <c:pt idx="0">
                  <c:v>Familles avec enfants bénéficiaires du Rsa (Caf Idf)</c:v>
                </c:pt>
                <c:pt idx="1">
                  <c:v>Familles avec enfants en Île-de-France (Insee)</c:v>
                </c:pt>
              </c:strCache>
            </c:strRef>
          </c:cat>
          <c:val>
            <c:numRef>
              <c:f>('Figure 6'!$E$45,'Figure 6'!$H$45)</c:f>
              <c:numCache>
                <c:formatCode>#,##0.0</c:formatCode>
                <c:ptCount val="2"/>
                <c:pt idx="0">
                  <c:v>12.287002496205657</c:v>
                </c:pt>
                <c:pt idx="1">
                  <c:v>28.572987833734832</c:v>
                </c:pt>
              </c:numCache>
            </c:numRef>
          </c:val>
        </c:ser>
        <c:ser>
          <c:idx val="1"/>
          <c:order val="1"/>
          <c:tx>
            <c:strRef>
              <c:f>'Figure 6'!$A$46</c:f>
              <c:strCache>
                <c:ptCount val="1"/>
                <c:pt idx="0">
                  <c:v>Couples avec 2 enfants</c:v>
                </c:pt>
              </c:strCache>
            </c:strRef>
          </c:tx>
          <c:spPr>
            <a:solidFill>
              <a:srgbClr val="2020FF"/>
            </a:solidFill>
          </c:spPr>
          <c:invertIfNegative val="0"/>
          <c:dLbls>
            <c:txPr>
              <a:bodyPr/>
              <a:lstStyle/>
              <a:p>
                <a:pPr>
                  <a:defRPr sz="9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('Figure 6'!$E$44,'Figure 6'!$H$44)</c:f>
              <c:strCache>
                <c:ptCount val="2"/>
                <c:pt idx="0">
                  <c:v>Familles avec enfants bénéficiaires du Rsa (Caf Idf)</c:v>
                </c:pt>
                <c:pt idx="1">
                  <c:v>Familles avec enfants en Île-de-France (Insee)</c:v>
                </c:pt>
              </c:strCache>
            </c:strRef>
          </c:cat>
          <c:val>
            <c:numRef>
              <c:f>('Figure 6'!$E$46,'Figure 6'!$H$46)</c:f>
              <c:numCache>
                <c:formatCode>#,##0.0</c:formatCode>
                <c:ptCount val="2"/>
                <c:pt idx="0">
                  <c:v>12.89632129335698</c:v>
                </c:pt>
                <c:pt idx="1">
                  <c:v>30.170140428117094</c:v>
                </c:pt>
              </c:numCache>
            </c:numRef>
          </c:val>
        </c:ser>
        <c:ser>
          <c:idx val="2"/>
          <c:order val="2"/>
          <c:tx>
            <c:strRef>
              <c:f>'Figure 6'!$A$47</c:f>
              <c:strCache>
                <c:ptCount val="1"/>
                <c:pt idx="0">
                  <c:v>Couples avec 3 enfants ou plus</c:v>
                </c:pt>
              </c:strCache>
            </c:strRef>
          </c:tx>
          <c:spPr>
            <a:solidFill>
              <a:srgbClr val="6070FF"/>
            </a:solidFill>
          </c:spPr>
          <c:invertIfNegative val="0"/>
          <c:dLbls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('Figure 6'!$E$44,'Figure 6'!$H$44)</c:f>
              <c:strCache>
                <c:ptCount val="2"/>
                <c:pt idx="0">
                  <c:v>Familles avec enfants bénéficiaires du Rsa (Caf Idf)</c:v>
                </c:pt>
                <c:pt idx="1">
                  <c:v>Familles avec enfants en Île-de-France (Insee)</c:v>
                </c:pt>
              </c:strCache>
            </c:strRef>
          </c:cat>
          <c:val>
            <c:numRef>
              <c:f>('Figure 6'!$E$47,'Figure 6'!$H$47)</c:f>
              <c:numCache>
                <c:formatCode>#,##0.0</c:formatCode>
                <c:ptCount val="2"/>
                <c:pt idx="0">
                  <c:v>14.288970551444629</c:v>
                </c:pt>
                <c:pt idx="1">
                  <c:v>16.860604749507409</c:v>
                </c:pt>
              </c:numCache>
            </c:numRef>
          </c:val>
        </c:ser>
        <c:ser>
          <c:idx val="3"/>
          <c:order val="3"/>
          <c:tx>
            <c:strRef>
              <c:f>'Figure 6'!$A$48</c:f>
              <c:strCache>
                <c:ptCount val="1"/>
                <c:pt idx="0">
                  <c:v>Monoparents avec 1 enfant</c:v>
                </c:pt>
              </c:strCache>
            </c:strRef>
          </c:tx>
          <c:spPr>
            <a:solidFill>
              <a:srgbClr val="8090FF"/>
            </a:solidFill>
          </c:spPr>
          <c:invertIfNegative val="0"/>
          <c:dLbls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('Figure 6'!$E$44,'Figure 6'!$H$44)</c:f>
              <c:strCache>
                <c:ptCount val="2"/>
                <c:pt idx="0">
                  <c:v>Familles avec enfants bénéficiaires du Rsa (Caf Idf)</c:v>
                </c:pt>
                <c:pt idx="1">
                  <c:v>Familles avec enfants en Île-de-France (Insee)</c:v>
                </c:pt>
              </c:strCache>
            </c:strRef>
          </c:cat>
          <c:val>
            <c:numRef>
              <c:f>('Figure 6'!$E$48,'Figure 6'!$H$48)</c:f>
              <c:numCache>
                <c:formatCode>#,##0.0</c:formatCode>
                <c:ptCount val="2"/>
                <c:pt idx="0">
                  <c:v>31.476097024011384</c:v>
                </c:pt>
                <c:pt idx="1">
                  <c:v>13.607450744296079</c:v>
                </c:pt>
              </c:numCache>
            </c:numRef>
          </c:val>
        </c:ser>
        <c:ser>
          <c:idx val="4"/>
          <c:order val="4"/>
          <c:tx>
            <c:strRef>
              <c:f>'Figure 6'!$A$49</c:f>
              <c:strCache>
                <c:ptCount val="1"/>
                <c:pt idx="0">
                  <c:v>Monoparents avec 2 enfants </c:v>
                </c:pt>
              </c:strCache>
            </c:strRef>
          </c:tx>
          <c:spPr>
            <a:solidFill>
              <a:srgbClr val="90B0FF"/>
            </a:solidFill>
          </c:spPr>
          <c:invertIfNegative val="0"/>
          <c:dLbls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('Figure 6'!$E$44,'Figure 6'!$H$44)</c:f>
              <c:strCache>
                <c:ptCount val="2"/>
                <c:pt idx="0">
                  <c:v>Familles avec enfants bénéficiaires du Rsa (Caf Idf)</c:v>
                </c:pt>
                <c:pt idx="1">
                  <c:v>Familles avec enfants en Île-de-France (Insee)</c:v>
                </c:pt>
              </c:strCache>
            </c:strRef>
          </c:cat>
          <c:val>
            <c:numRef>
              <c:f>('Figure 6'!$E$49,'Figure 6'!$H$49)</c:f>
              <c:numCache>
                <c:formatCode>#,##0.0</c:formatCode>
                <c:ptCount val="2"/>
                <c:pt idx="0">
                  <c:v>17.820906973253351</c:v>
                </c:pt>
                <c:pt idx="1">
                  <c:v>7.5151665872807403</c:v>
                </c:pt>
              </c:numCache>
            </c:numRef>
          </c:val>
        </c:ser>
        <c:ser>
          <c:idx val="5"/>
          <c:order val="5"/>
          <c:tx>
            <c:strRef>
              <c:f>'Figure 6'!$A$50</c:f>
              <c:strCache>
                <c:ptCount val="1"/>
                <c:pt idx="0">
                  <c:v>Monoparents avec 3 enfants ou plus</c:v>
                </c:pt>
              </c:strCache>
            </c:strRef>
          </c:tx>
          <c:spPr>
            <a:solidFill>
              <a:srgbClr val="B0E0FF"/>
            </a:solidFill>
          </c:spPr>
          <c:invertIfNegative val="0"/>
          <c:dLbls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('Figure 6'!$E$44,'Figure 6'!$H$44)</c:f>
              <c:strCache>
                <c:ptCount val="2"/>
                <c:pt idx="0">
                  <c:v>Familles avec enfants bénéficiaires du Rsa (Caf Idf)</c:v>
                </c:pt>
                <c:pt idx="1">
                  <c:v>Familles avec enfants en Île-de-France (Insee)</c:v>
                </c:pt>
              </c:strCache>
            </c:strRef>
          </c:cat>
          <c:val>
            <c:numRef>
              <c:f>('Figure 6'!$E$50,'Figure 6'!$H$50)</c:f>
              <c:numCache>
                <c:formatCode>#,##0.0</c:formatCode>
                <c:ptCount val="2"/>
                <c:pt idx="0">
                  <c:v>11.230701661727997</c:v>
                </c:pt>
                <c:pt idx="1">
                  <c:v>3.2736496570638387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7437440"/>
        <c:axId val="147438976"/>
      </c:barChart>
      <c:catAx>
        <c:axId val="147437440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47438976"/>
        <c:crosses val="autoZero"/>
        <c:auto val="1"/>
        <c:lblAlgn val="ctr"/>
        <c:lblOffset val="100"/>
        <c:noMultiLvlLbl val="0"/>
      </c:catAx>
      <c:valAx>
        <c:axId val="14743897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4743744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2</xdr:row>
      <xdr:rowOff>66675</xdr:rowOff>
    </xdr:from>
    <xdr:to>
      <xdr:col>9</xdr:col>
      <xdr:colOff>504825</xdr:colOff>
      <xdr:row>24</xdr:row>
      <xdr:rowOff>76200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3</xdr:row>
      <xdr:rowOff>38098</xdr:rowOff>
    </xdr:from>
    <xdr:to>
      <xdr:col>14</xdr:col>
      <xdr:colOff>285750</xdr:colOff>
      <xdr:row>27</xdr:row>
      <xdr:rowOff>104775</xdr:rowOff>
    </xdr:to>
    <xdr:graphicFrame macro="">
      <xdr:nvGraphicFramePr>
        <xdr:cNvPr id="9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590549</xdr:colOff>
      <xdr:row>3</xdr:row>
      <xdr:rowOff>38097</xdr:rowOff>
    </xdr:from>
    <xdr:to>
      <xdr:col>16</xdr:col>
      <xdr:colOff>466725</xdr:colOff>
      <xdr:row>31</xdr:row>
      <xdr:rowOff>66674</xdr:rowOff>
    </xdr:to>
    <xdr:graphicFrame macro="">
      <xdr:nvGraphicFramePr>
        <xdr:cNvPr id="3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28573</xdr:colOff>
      <xdr:row>2</xdr:row>
      <xdr:rowOff>57150</xdr:rowOff>
    </xdr:from>
    <xdr:to>
      <xdr:col>15</xdr:col>
      <xdr:colOff>523875</xdr:colOff>
      <xdr:row>26</xdr:row>
      <xdr:rowOff>9526</xdr:rowOff>
    </xdr:to>
    <xdr:graphicFrame macro="">
      <xdr:nvGraphicFramePr>
        <xdr:cNvPr id="2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23811</xdr:colOff>
      <xdr:row>2</xdr:row>
      <xdr:rowOff>128587</xdr:rowOff>
    </xdr:from>
    <xdr:to>
      <xdr:col>7</xdr:col>
      <xdr:colOff>180974</xdr:colOff>
      <xdr:row>21</xdr:row>
      <xdr:rowOff>28575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2571752</xdr:colOff>
      <xdr:row>3</xdr:row>
      <xdr:rowOff>0</xdr:rowOff>
    </xdr:from>
    <xdr:to>
      <xdr:col>9</xdr:col>
      <xdr:colOff>704850</xdr:colOff>
      <xdr:row>25</xdr:row>
      <xdr:rowOff>95250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23809</xdr:colOff>
      <xdr:row>2</xdr:row>
      <xdr:rowOff>171451</xdr:rowOff>
    </xdr:from>
    <xdr:to>
      <xdr:col>10</xdr:col>
      <xdr:colOff>704850</xdr:colOff>
      <xdr:row>20</xdr:row>
      <xdr:rowOff>114300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61911</xdr:colOff>
      <xdr:row>2</xdr:row>
      <xdr:rowOff>80961</xdr:rowOff>
    </xdr:from>
    <xdr:to>
      <xdr:col>12</xdr:col>
      <xdr:colOff>400049</xdr:colOff>
      <xdr:row>23</xdr:row>
      <xdr:rowOff>104775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325939</xdr:colOff>
      <xdr:row>22</xdr:row>
      <xdr:rowOff>140254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nn&#233;es_Juin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TRAD/thematiques/TBregional%20suivi%20RSA/TBRSA-11_sept2012/etude-entreessortiesRSA_sept_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onn&#233;es_TB_Sept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5"/>
      <sheetName val="92"/>
      <sheetName val="93"/>
      <sheetName val="94"/>
      <sheetName val="77"/>
      <sheetName val="78"/>
      <sheetName val="91"/>
      <sheetName val="95"/>
      <sheetName val="Composantes et pers couvertes"/>
      <sheetName val="Evolutions"/>
      <sheetName val="Chômage et emploi"/>
      <sheetName val="Defm 2013"/>
      <sheetName val="Anciennet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50">
          <cell r="B50" t="str">
            <v>Rsa socle seul</v>
          </cell>
        </row>
      </sheetData>
      <sheetData sheetId="9">
        <row r="15">
          <cell r="B15">
            <v>39600</v>
          </cell>
          <cell r="C15">
            <v>39692</v>
          </cell>
          <cell r="D15">
            <v>39783</v>
          </cell>
          <cell r="E15">
            <v>39873</v>
          </cell>
          <cell r="F15">
            <v>39965</v>
          </cell>
          <cell r="G15">
            <v>40057</v>
          </cell>
          <cell r="H15">
            <v>40148</v>
          </cell>
          <cell r="I15">
            <v>40238</v>
          </cell>
          <cell r="J15">
            <v>40330</v>
          </cell>
          <cell r="K15">
            <v>40422</v>
          </cell>
          <cell r="L15">
            <v>40513</v>
          </cell>
          <cell r="M15">
            <v>40603</v>
          </cell>
          <cell r="N15">
            <v>40695</v>
          </cell>
          <cell r="O15">
            <v>40787</v>
          </cell>
          <cell r="P15">
            <v>40878</v>
          </cell>
          <cell r="Q15">
            <v>40969</v>
          </cell>
          <cell r="R15">
            <v>41061</v>
          </cell>
          <cell r="S15">
            <v>41153</v>
          </cell>
          <cell r="T15">
            <v>41244</v>
          </cell>
          <cell r="U15">
            <v>41364</v>
          </cell>
          <cell r="V15">
            <v>41455</v>
          </cell>
        </row>
        <row r="29">
          <cell r="B29">
            <v>235941</v>
          </cell>
          <cell r="C29">
            <v>232229</v>
          </cell>
          <cell r="D29">
            <v>232447</v>
          </cell>
          <cell r="E29">
            <v>235634</v>
          </cell>
          <cell r="F29">
            <v>239113</v>
          </cell>
          <cell r="G29">
            <v>250918</v>
          </cell>
          <cell r="H29">
            <v>257932</v>
          </cell>
          <cell r="I29">
            <v>260417</v>
          </cell>
          <cell r="J29">
            <v>262611</v>
          </cell>
          <cell r="K29">
            <v>263444</v>
          </cell>
          <cell r="L29">
            <v>268434</v>
          </cell>
          <cell r="M29">
            <v>270971</v>
          </cell>
          <cell r="N29">
            <v>272093</v>
          </cell>
          <cell r="O29">
            <v>272577</v>
          </cell>
          <cell r="P29">
            <v>275654</v>
          </cell>
          <cell r="Q29">
            <v>277287</v>
          </cell>
          <cell r="R29">
            <v>279183</v>
          </cell>
          <cell r="S29">
            <v>284043</v>
          </cell>
          <cell r="T29">
            <v>290765</v>
          </cell>
          <cell r="U29">
            <v>293866</v>
          </cell>
          <cell r="V29">
            <v>301100</v>
          </cell>
        </row>
        <row r="30">
          <cell r="C30">
            <v>233539</v>
          </cell>
          <cell r="D30">
            <v>233436.66666666666</v>
          </cell>
          <cell r="E30">
            <v>235731.33333333334</v>
          </cell>
          <cell r="F30">
            <v>241888.33333333334</v>
          </cell>
          <cell r="G30">
            <v>249321</v>
          </cell>
          <cell r="H30">
            <v>256422.33333333334</v>
          </cell>
          <cell r="I30">
            <v>260320</v>
          </cell>
          <cell r="J30">
            <v>262157.33333333331</v>
          </cell>
          <cell r="K30">
            <v>264829.66666666669</v>
          </cell>
          <cell r="L30">
            <v>267616.33333333331</v>
          </cell>
          <cell r="M30">
            <v>270499.33333333331</v>
          </cell>
          <cell r="N30">
            <v>271880.33333333331</v>
          </cell>
          <cell r="O30">
            <v>273441.33333333331</v>
          </cell>
          <cell r="P30">
            <v>275172.66666666669</v>
          </cell>
          <cell r="Q30">
            <v>277374.66666666669</v>
          </cell>
          <cell r="R30">
            <v>280171</v>
          </cell>
          <cell r="S30">
            <v>284663.66666666669</v>
          </cell>
          <cell r="T30">
            <v>289558</v>
          </cell>
          <cell r="U30">
            <v>295243.66666666669</v>
          </cell>
        </row>
        <row r="31">
          <cell r="A31" t="str">
            <v xml:space="preserve">Rsa activité seul (axe de droite) </v>
          </cell>
          <cell r="F31">
            <v>41612</v>
          </cell>
          <cell r="G31">
            <v>56210</v>
          </cell>
          <cell r="H31">
            <v>62341</v>
          </cell>
          <cell r="I31">
            <v>65287</v>
          </cell>
          <cell r="J31">
            <v>68676</v>
          </cell>
          <cell r="K31">
            <v>67661</v>
          </cell>
          <cell r="L31">
            <v>68256</v>
          </cell>
          <cell r="M31">
            <v>70345</v>
          </cell>
          <cell r="N31">
            <v>71929</v>
          </cell>
          <cell r="O31">
            <v>69695</v>
          </cell>
          <cell r="P31">
            <v>69099</v>
          </cell>
          <cell r="Q31">
            <v>71239</v>
          </cell>
          <cell r="R31">
            <v>73533</v>
          </cell>
          <cell r="S31">
            <v>72189</v>
          </cell>
          <cell r="T31">
            <v>71543</v>
          </cell>
          <cell r="U31">
            <v>73658</v>
          </cell>
          <cell r="V31">
            <v>76424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uations"/>
      <sheetName val="RSA"/>
      <sheetName val="RMI-API"/>
      <sheetName val="RSAsocle"/>
    </sheetNames>
    <sheetDataSet>
      <sheetData sheetId="0"/>
      <sheetData sheetId="1"/>
      <sheetData sheetId="2">
        <row r="20">
          <cell r="N20">
            <v>39600</v>
          </cell>
          <cell r="O20">
            <v>39692</v>
          </cell>
          <cell r="P20">
            <v>39783</v>
          </cell>
          <cell r="Q20">
            <v>39873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5"/>
      <sheetName val="92"/>
      <sheetName val="93"/>
      <sheetName val="94"/>
      <sheetName val="77"/>
      <sheetName val="78"/>
      <sheetName val="91"/>
      <sheetName val="95"/>
      <sheetName val="Composantes et pers couvertes"/>
      <sheetName val="Evolutions"/>
      <sheetName val="Chômage et emploi"/>
      <sheetName val="Defm 2013-2014"/>
      <sheetName val="Defm 2013"/>
      <sheetName val="Structure familiale, âge"/>
      <sheetName val="Ancienneté"/>
      <sheetName val="Mode de calcul du Rsa"/>
      <sheetName val="Feuil1"/>
      <sheetName val="Feuil2"/>
    </sheetNames>
    <sheetDataSet>
      <sheetData sheetId="0">
        <row r="32">
          <cell r="B32">
            <v>83237</v>
          </cell>
          <cell r="C32">
            <v>31549</v>
          </cell>
          <cell r="D32">
            <v>18382</v>
          </cell>
        </row>
      </sheetData>
      <sheetData sheetId="1">
        <row r="32">
          <cell r="B32">
            <v>44384</v>
          </cell>
          <cell r="C32">
            <v>22444</v>
          </cell>
          <cell r="D32">
            <v>10550</v>
          </cell>
        </row>
      </sheetData>
      <sheetData sheetId="2">
        <row r="32">
          <cell r="B32">
            <v>140314</v>
          </cell>
          <cell r="C32">
            <v>49363</v>
          </cell>
          <cell r="D32">
            <v>24609</v>
          </cell>
        </row>
      </sheetData>
      <sheetData sheetId="3">
        <row r="32">
          <cell r="B32">
            <v>62946</v>
          </cell>
          <cell r="C32">
            <v>23654</v>
          </cell>
          <cell r="D32">
            <v>11760</v>
          </cell>
        </row>
      </sheetData>
      <sheetData sheetId="4">
        <row r="21">
          <cell r="B21">
            <v>49163</v>
          </cell>
          <cell r="C21">
            <v>21692</v>
          </cell>
          <cell r="D21">
            <v>9602</v>
          </cell>
        </row>
      </sheetData>
      <sheetData sheetId="5">
        <row r="32">
          <cell r="B32">
            <v>34874</v>
          </cell>
          <cell r="C32">
            <v>16857</v>
          </cell>
          <cell r="D32">
            <v>6596</v>
          </cell>
        </row>
      </sheetData>
      <sheetData sheetId="6">
        <row r="32">
          <cell r="B32">
            <v>42923</v>
          </cell>
          <cell r="C32">
            <v>19210</v>
          </cell>
          <cell r="D32">
            <v>9091</v>
          </cell>
        </row>
      </sheetData>
      <sheetData sheetId="7">
        <row r="32">
          <cell r="B32">
            <v>54033</v>
          </cell>
          <cell r="C32">
            <v>22945</v>
          </cell>
          <cell r="D32">
            <v>11000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8"/>
  <sheetViews>
    <sheetView showGridLines="0" workbookViewId="0">
      <selection activeCell="N36" sqref="N36"/>
    </sheetView>
  </sheetViews>
  <sheetFormatPr baseColWidth="10" defaultRowHeight="15" x14ac:dyDescent="0.25"/>
  <sheetData>
    <row r="2" spans="2:2" x14ac:dyDescent="0.25">
      <c r="B2" s="1" t="s">
        <v>15</v>
      </c>
    </row>
    <row r="26" spans="1:4" x14ac:dyDescent="0.25">
      <c r="B26" s="1" t="s">
        <v>14</v>
      </c>
    </row>
    <row r="28" spans="1:4" ht="15.75" thickBot="1" x14ac:dyDescent="0.3"/>
    <row r="29" spans="1:4" ht="26.25" thickBot="1" x14ac:dyDescent="0.3">
      <c r="A29" s="3"/>
      <c r="B29" s="4" t="s">
        <v>16</v>
      </c>
      <c r="C29" s="5" t="s">
        <v>17</v>
      </c>
      <c r="D29" s="6" t="s">
        <v>11</v>
      </c>
    </row>
    <row r="30" spans="1:4" ht="26.25" x14ac:dyDescent="0.25">
      <c r="A30" s="7" t="s">
        <v>3</v>
      </c>
      <c r="B30" s="8">
        <v>68934</v>
      </c>
      <c r="C30" s="8">
        <v>8810</v>
      </c>
      <c r="D30" s="9">
        <v>17273</v>
      </c>
    </row>
    <row r="31" spans="1:4" x14ac:dyDescent="0.25">
      <c r="A31" s="7" t="s">
        <v>1</v>
      </c>
      <c r="B31" s="8">
        <v>55093</v>
      </c>
      <c r="C31" s="8">
        <v>9598</v>
      </c>
      <c r="D31" s="9">
        <v>15144</v>
      </c>
    </row>
    <row r="32" spans="1:4" ht="26.25" x14ac:dyDescent="0.25">
      <c r="A32" s="7" t="s">
        <v>4</v>
      </c>
      <c r="B32" s="8">
        <v>34058</v>
      </c>
      <c r="C32" s="8">
        <v>4750</v>
      </c>
      <c r="D32" s="9">
        <v>9045</v>
      </c>
    </row>
    <row r="33" spans="1:4" ht="26.25" x14ac:dyDescent="0.25">
      <c r="A33" s="7" t="s">
        <v>2</v>
      </c>
      <c r="B33" s="8">
        <v>26036</v>
      </c>
      <c r="C33" s="8">
        <v>4593</v>
      </c>
      <c r="D33" s="9">
        <v>9263</v>
      </c>
    </row>
    <row r="34" spans="1:4" x14ac:dyDescent="0.25">
      <c r="A34" s="7" t="s">
        <v>8</v>
      </c>
      <c r="B34" s="8">
        <v>26424</v>
      </c>
      <c r="C34" s="8">
        <v>4030</v>
      </c>
      <c r="D34" s="9">
        <v>8253</v>
      </c>
    </row>
    <row r="35" spans="1:4" ht="26.25" x14ac:dyDescent="0.25">
      <c r="A35" s="7" t="s">
        <v>5</v>
      </c>
      <c r="B35" s="8">
        <v>24380</v>
      </c>
      <c r="C35" s="8">
        <v>3668</v>
      </c>
      <c r="D35" s="9">
        <v>8349</v>
      </c>
    </row>
    <row r="36" spans="1:4" x14ac:dyDescent="0.25">
      <c r="A36" s="7" t="s">
        <v>7</v>
      </c>
      <c r="B36" s="8">
        <v>21063</v>
      </c>
      <c r="C36" s="8">
        <v>3478</v>
      </c>
      <c r="D36" s="9">
        <v>7170</v>
      </c>
    </row>
    <row r="37" spans="1:4" ht="15.75" thickBot="1" x14ac:dyDescent="0.3">
      <c r="A37" s="7" t="s">
        <v>6</v>
      </c>
      <c r="B37" s="8">
        <v>18576</v>
      </c>
      <c r="C37" s="8">
        <v>2750</v>
      </c>
      <c r="D37" s="9">
        <v>6816</v>
      </c>
    </row>
    <row r="38" spans="1:4" ht="27" thickBot="1" x14ac:dyDescent="0.3">
      <c r="A38" s="10" t="s">
        <v>9</v>
      </c>
      <c r="B38" s="11">
        <v>274564</v>
      </c>
      <c r="C38" s="12">
        <v>41677</v>
      </c>
      <c r="D38" s="13">
        <v>81313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5"/>
  <sheetViews>
    <sheetView showGridLines="0" tabSelected="1" zoomScaleNormal="100" workbookViewId="0">
      <selection activeCell="E28" sqref="E28"/>
    </sheetView>
  </sheetViews>
  <sheetFormatPr baseColWidth="10" defaultRowHeight="15" x14ac:dyDescent="0.25"/>
  <cols>
    <col min="1" max="1" width="33.140625" customWidth="1"/>
    <col min="2" max="2" width="15.7109375" bestFit="1" customWidth="1"/>
    <col min="3" max="3" width="18" bestFit="1" customWidth="1"/>
    <col min="4" max="4" width="15" bestFit="1" customWidth="1"/>
    <col min="5" max="5" width="20.7109375" bestFit="1" customWidth="1"/>
    <col min="6" max="6" width="11.85546875" bestFit="1" customWidth="1"/>
    <col min="7" max="7" width="23.85546875" customWidth="1"/>
    <col min="8" max="8" width="15.28515625" bestFit="1" customWidth="1"/>
    <col min="9" max="9" width="16.28515625" bestFit="1" customWidth="1"/>
  </cols>
  <sheetData>
    <row r="2" spans="2:2" x14ac:dyDescent="0.25">
      <c r="B2" s="40" t="s">
        <v>108</v>
      </c>
    </row>
    <row r="24" spans="1:10" x14ac:dyDescent="0.25">
      <c r="B24" s="1" t="s">
        <v>106</v>
      </c>
      <c r="C24" s="1"/>
      <c r="D24" s="1"/>
      <c r="E24" s="1"/>
    </row>
    <row r="25" spans="1:10" x14ac:dyDescent="0.25">
      <c r="B25" s="1" t="s">
        <v>96</v>
      </c>
      <c r="C25" s="1"/>
      <c r="D25" s="1"/>
      <c r="E25" s="1"/>
    </row>
    <row r="26" spans="1:10" x14ac:dyDescent="0.25">
      <c r="B26" s="1" t="s">
        <v>107</v>
      </c>
    </row>
    <row r="27" spans="1:10" ht="15.75" thickBot="1" x14ac:dyDescent="0.3">
      <c r="A27" s="40"/>
      <c r="B27" s="225"/>
      <c r="C27" s="225"/>
      <c r="D27" s="225"/>
      <c r="E27" s="225"/>
      <c r="F27" s="225"/>
      <c r="G27" s="225"/>
      <c r="H27" s="225"/>
      <c r="I27" s="225"/>
      <c r="J27" s="225"/>
    </row>
    <row r="28" spans="1:10" ht="15.75" thickBot="1" x14ac:dyDescent="0.3">
      <c r="A28" s="40"/>
      <c r="B28" s="225"/>
      <c r="C28" s="225"/>
      <c r="D28" s="225"/>
      <c r="E28" s="225"/>
      <c r="F28" s="225"/>
      <c r="G28" s="40"/>
      <c r="H28" s="276" t="s">
        <v>76</v>
      </c>
      <c r="I28" s="277"/>
      <c r="J28" s="225"/>
    </row>
    <row r="29" spans="1:10" ht="15.75" thickBot="1" x14ac:dyDescent="0.3">
      <c r="A29" s="115" t="s">
        <v>71</v>
      </c>
      <c r="B29" s="280" t="s">
        <v>72</v>
      </c>
      <c r="C29" s="281"/>
      <c r="D29" s="281"/>
      <c r="E29" s="282"/>
      <c r="F29" s="225"/>
      <c r="G29" s="40"/>
      <c r="H29" s="278"/>
      <c r="I29" s="279"/>
      <c r="J29" s="225"/>
    </row>
    <row r="30" spans="1:10" ht="39.75" thickBot="1" x14ac:dyDescent="0.3">
      <c r="A30" s="222" t="s">
        <v>77</v>
      </c>
      <c r="B30" s="216" t="s">
        <v>73</v>
      </c>
      <c r="C30" s="217" t="s">
        <v>74</v>
      </c>
      <c r="D30" s="216" t="s">
        <v>25</v>
      </c>
      <c r="E30" s="226" t="s">
        <v>78</v>
      </c>
      <c r="F30" s="225"/>
      <c r="G30" s="222" t="s">
        <v>79</v>
      </c>
      <c r="H30" s="226" t="s">
        <v>80</v>
      </c>
      <c r="I30" s="227" t="s">
        <v>81</v>
      </c>
      <c r="J30" s="225"/>
    </row>
    <row r="31" spans="1:10" x14ac:dyDescent="0.25">
      <c r="A31" s="228" t="s">
        <v>82</v>
      </c>
      <c r="B31" s="229">
        <v>10097</v>
      </c>
      <c r="C31" s="229">
        <v>8733</v>
      </c>
      <c r="D31" s="230">
        <v>3271</v>
      </c>
      <c r="E31" s="231">
        <v>22101</v>
      </c>
      <c r="F31" s="225"/>
      <c r="G31" s="228" t="s">
        <v>82</v>
      </c>
      <c r="H31" s="232">
        <v>517101.55186684005</v>
      </c>
      <c r="I31" s="233"/>
      <c r="J31" s="225"/>
    </row>
    <row r="32" spans="1:10" x14ac:dyDescent="0.25">
      <c r="A32" s="234" t="s">
        <v>83</v>
      </c>
      <c r="B32" s="229">
        <v>9888</v>
      </c>
      <c r="C32" s="229">
        <v>9448</v>
      </c>
      <c r="D32" s="230">
        <v>3861</v>
      </c>
      <c r="E32" s="235">
        <v>23197</v>
      </c>
      <c r="F32" s="225"/>
      <c r="G32" s="234" t="s">
        <v>83</v>
      </c>
      <c r="H32" s="236">
        <v>546006.12740262377</v>
      </c>
      <c r="I32" s="237"/>
      <c r="J32" s="225"/>
    </row>
    <row r="33" spans="1:10" x14ac:dyDescent="0.25">
      <c r="A33" s="234" t="s">
        <v>84</v>
      </c>
      <c r="B33" s="229">
        <v>12182</v>
      </c>
      <c r="C33" s="229">
        <v>9261</v>
      </c>
      <c r="D33" s="230">
        <v>4259</v>
      </c>
      <c r="E33" s="235">
        <v>25702</v>
      </c>
      <c r="F33" s="225"/>
      <c r="G33" s="234" t="s">
        <v>84</v>
      </c>
      <c r="H33" s="236">
        <v>305135.91830567986</v>
      </c>
      <c r="I33" s="237"/>
      <c r="J33" s="225"/>
    </row>
    <row r="34" spans="1:10" x14ac:dyDescent="0.25">
      <c r="A34" s="234" t="s">
        <v>85</v>
      </c>
      <c r="B34" s="229">
        <v>35094</v>
      </c>
      <c r="C34" s="229">
        <v>14882</v>
      </c>
      <c r="D34" s="230">
        <v>6641</v>
      </c>
      <c r="E34" s="235">
        <v>56617</v>
      </c>
      <c r="F34" s="225"/>
      <c r="G34" s="234" t="s">
        <v>85</v>
      </c>
      <c r="H34" s="236">
        <v>246261.74685587102</v>
      </c>
      <c r="I34" s="237"/>
      <c r="J34" s="225"/>
    </row>
    <row r="35" spans="1:10" x14ac:dyDescent="0.25">
      <c r="A35" s="238" t="s">
        <v>86</v>
      </c>
      <c r="B35" s="229">
        <v>20790</v>
      </c>
      <c r="C35" s="239">
        <v>7569</v>
      </c>
      <c r="D35" s="240">
        <v>3696</v>
      </c>
      <c r="E35" s="235">
        <v>32055</v>
      </c>
      <c r="F35" s="225"/>
      <c r="G35" s="238" t="s">
        <v>86</v>
      </c>
      <c r="H35" s="236">
        <v>136006.22824024543</v>
      </c>
      <c r="I35" s="241"/>
      <c r="J35" s="225"/>
    </row>
    <row r="36" spans="1:10" ht="15.75" thickBot="1" x14ac:dyDescent="0.3">
      <c r="A36" s="238" t="s">
        <v>87</v>
      </c>
      <c r="B36" s="229">
        <v>15442</v>
      </c>
      <c r="C36" s="239">
        <v>2794</v>
      </c>
      <c r="D36" s="240">
        <v>1965</v>
      </c>
      <c r="E36" s="242">
        <v>20201</v>
      </c>
      <c r="F36" s="225"/>
      <c r="G36" s="238" t="s">
        <v>87</v>
      </c>
      <c r="H36" s="236">
        <v>59245.092875356786</v>
      </c>
      <c r="I36" s="237"/>
      <c r="J36" s="225"/>
    </row>
    <row r="37" spans="1:10" ht="15.75" thickBot="1" x14ac:dyDescent="0.3">
      <c r="A37" s="219" t="s">
        <v>22</v>
      </c>
      <c r="B37" s="243">
        <f>SUM(B31:B36)</f>
        <v>103493</v>
      </c>
      <c r="C37" s="243">
        <f t="shared" ref="C37:D37" si="0">SUM(C31:C36)</f>
        <v>52687</v>
      </c>
      <c r="D37" s="243">
        <f t="shared" si="0"/>
        <v>23693</v>
      </c>
      <c r="E37" s="244">
        <f>SUM(E31:E36)</f>
        <v>179873</v>
      </c>
      <c r="F37" s="225"/>
      <c r="G37" s="245" t="s">
        <v>22</v>
      </c>
      <c r="H37" s="246">
        <f>SUM(H31:H36)</f>
        <v>1809756.665546617</v>
      </c>
      <c r="I37" s="246"/>
      <c r="J37" s="225"/>
    </row>
    <row r="38" spans="1:10" x14ac:dyDescent="0.25">
      <c r="A38" s="40" t="s">
        <v>75</v>
      </c>
      <c r="B38" s="221"/>
      <c r="C38" s="221"/>
      <c r="D38" s="221"/>
      <c r="E38" s="221"/>
      <c r="F38" s="225"/>
      <c r="G38" s="247" t="s">
        <v>88</v>
      </c>
      <c r="H38" s="248"/>
      <c r="I38" s="248"/>
      <c r="J38" s="225"/>
    </row>
    <row r="39" spans="1:10" x14ac:dyDescent="0.25">
      <c r="A39" s="40"/>
      <c r="B39" s="225"/>
      <c r="C39" s="225"/>
      <c r="D39" s="225"/>
      <c r="E39" s="225"/>
      <c r="F39" s="225"/>
      <c r="G39" s="247" t="s">
        <v>89</v>
      </c>
      <c r="J39" s="225"/>
    </row>
    <row r="40" spans="1:10" x14ac:dyDescent="0.25">
      <c r="A40" s="40"/>
      <c r="B40" s="225"/>
      <c r="C40" s="225"/>
      <c r="D40" s="225"/>
      <c r="E40" s="249"/>
      <c r="F40" s="225"/>
      <c r="G40" s="247"/>
      <c r="J40" s="225"/>
    </row>
    <row r="41" spans="1:10" ht="15.75" thickBot="1" x14ac:dyDescent="0.3">
      <c r="A41" s="40"/>
      <c r="B41" s="225"/>
      <c r="C41" s="225"/>
      <c r="D41" s="225"/>
      <c r="E41" s="249"/>
      <c r="F41" s="225"/>
      <c r="G41" s="225"/>
      <c r="H41" s="225"/>
      <c r="I41" s="225"/>
      <c r="J41" s="225"/>
    </row>
    <row r="42" spans="1:10" ht="15.75" thickBot="1" x14ac:dyDescent="0.3">
      <c r="A42" s="40"/>
      <c r="B42" s="225"/>
      <c r="C42" s="225"/>
      <c r="D42" s="225"/>
      <c r="E42" s="225"/>
      <c r="F42" s="225"/>
      <c r="G42" s="40"/>
      <c r="H42" s="276" t="s">
        <v>90</v>
      </c>
      <c r="I42" s="277"/>
      <c r="J42" s="225"/>
    </row>
    <row r="43" spans="1:10" ht="15.75" thickBot="1" x14ac:dyDescent="0.3">
      <c r="A43" s="115" t="s">
        <v>71</v>
      </c>
      <c r="B43" s="280" t="s">
        <v>72</v>
      </c>
      <c r="C43" s="281"/>
      <c r="D43" s="281"/>
      <c r="E43" s="282"/>
      <c r="F43" s="225"/>
      <c r="G43" s="40"/>
      <c r="H43" s="278"/>
      <c r="I43" s="279"/>
      <c r="J43" s="225"/>
    </row>
    <row r="44" spans="1:10" ht="39.75" thickBot="1" x14ac:dyDescent="0.3">
      <c r="A44" s="222" t="s">
        <v>91</v>
      </c>
      <c r="B44" s="216" t="s">
        <v>73</v>
      </c>
      <c r="C44" s="217" t="s">
        <v>74</v>
      </c>
      <c r="D44" s="216" t="s">
        <v>25</v>
      </c>
      <c r="E44" s="226" t="s">
        <v>97</v>
      </c>
      <c r="F44" s="225"/>
      <c r="G44" s="222" t="s">
        <v>92</v>
      </c>
      <c r="H44" s="226" t="s">
        <v>93</v>
      </c>
      <c r="I44" s="227" t="s">
        <v>81</v>
      </c>
      <c r="J44" s="225"/>
    </row>
    <row r="45" spans="1:10" x14ac:dyDescent="0.25">
      <c r="A45" s="228" t="s">
        <v>82</v>
      </c>
      <c r="B45" s="223">
        <f t="shared" ref="B45:B50" si="1">B31/$B$37*100</f>
        <v>9.7562153962103721</v>
      </c>
      <c r="C45" s="223">
        <f t="shared" ref="C45:C50" si="2">C31/$C$37*100</f>
        <v>16.575246265682235</v>
      </c>
      <c r="D45" s="223">
        <f t="shared" ref="D45:D50" si="3">D31/$D$37*100</f>
        <v>13.805765415945636</v>
      </c>
      <c r="E45" s="223">
        <f t="shared" ref="E45:E50" si="4">E31/$E$37*100</f>
        <v>12.287002496205657</v>
      </c>
      <c r="F45" s="225"/>
      <c r="G45" s="228" t="s">
        <v>82</v>
      </c>
      <c r="H45" s="250">
        <f t="shared" ref="H45:H50" si="5">H31/$H$37*100</f>
        <v>28.572987833734832</v>
      </c>
      <c r="I45" s="233"/>
      <c r="J45" s="225"/>
    </row>
    <row r="46" spans="1:10" x14ac:dyDescent="0.25">
      <c r="A46" s="234" t="s">
        <v>83</v>
      </c>
      <c r="B46" s="223">
        <f t="shared" si="1"/>
        <v>9.5542693708753248</v>
      </c>
      <c r="C46" s="223">
        <f t="shared" si="2"/>
        <v>17.93231726991478</v>
      </c>
      <c r="D46" s="223">
        <f t="shared" si="3"/>
        <v>16.29595239100156</v>
      </c>
      <c r="E46" s="223">
        <f t="shared" si="4"/>
        <v>12.89632129335698</v>
      </c>
      <c r="F46" s="225"/>
      <c r="G46" s="234" t="s">
        <v>83</v>
      </c>
      <c r="H46" s="250">
        <f t="shared" si="5"/>
        <v>30.170140428117094</v>
      </c>
      <c r="I46" s="218"/>
      <c r="J46" s="225"/>
    </row>
    <row r="47" spans="1:10" x14ac:dyDescent="0.25">
      <c r="A47" s="234" t="s">
        <v>84</v>
      </c>
      <c r="B47" s="223">
        <f t="shared" si="1"/>
        <v>11.7708444049356</v>
      </c>
      <c r="C47" s="223">
        <f t="shared" si="2"/>
        <v>17.577391007269345</v>
      </c>
      <c r="D47" s="223">
        <f t="shared" si="3"/>
        <v>17.975773435191826</v>
      </c>
      <c r="E47" s="223">
        <f t="shared" si="4"/>
        <v>14.288970551444629</v>
      </c>
      <c r="F47" s="225"/>
      <c r="G47" s="234" t="s">
        <v>84</v>
      </c>
      <c r="H47" s="250">
        <f t="shared" si="5"/>
        <v>16.860604749507409</v>
      </c>
      <c r="I47" s="218"/>
      <c r="J47" s="225"/>
    </row>
    <row r="48" spans="1:10" x14ac:dyDescent="0.25">
      <c r="A48" s="234" t="s">
        <v>85</v>
      </c>
      <c r="B48" s="223">
        <f t="shared" si="1"/>
        <v>33.909539775637001</v>
      </c>
      <c r="C48" s="223">
        <f t="shared" si="2"/>
        <v>28.246056902082106</v>
      </c>
      <c r="D48" s="223">
        <f t="shared" si="3"/>
        <v>28.02937576499388</v>
      </c>
      <c r="E48" s="223">
        <f t="shared" si="4"/>
        <v>31.476097024011384</v>
      </c>
      <c r="F48" s="225"/>
      <c r="G48" s="234" t="s">
        <v>85</v>
      </c>
      <c r="H48" s="250">
        <f t="shared" si="5"/>
        <v>13.607450744296079</v>
      </c>
      <c r="I48" s="218"/>
      <c r="J48" s="225"/>
    </row>
    <row r="49" spans="1:10" x14ac:dyDescent="0.25">
      <c r="A49" s="238" t="s">
        <v>86</v>
      </c>
      <c r="B49" s="223">
        <f t="shared" si="1"/>
        <v>20.088315151749395</v>
      </c>
      <c r="C49" s="223">
        <f t="shared" si="2"/>
        <v>14.365972630819746</v>
      </c>
      <c r="D49" s="223">
        <f t="shared" si="3"/>
        <v>15.599544169163886</v>
      </c>
      <c r="E49" s="223">
        <f t="shared" si="4"/>
        <v>17.820906973253351</v>
      </c>
      <c r="F49" s="225"/>
      <c r="G49" s="238" t="s">
        <v>94</v>
      </c>
      <c r="H49" s="250">
        <f t="shared" si="5"/>
        <v>7.5151665872807403</v>
      </c>
      <c r="I49" s="218"/>
      <c r="J49" s="225"/>
    </row>
    <row r="50" spans="1:10" ht="15.75" thickBot="1" x14ac:dyDescent="0.3">
      <c r="A50" s="238" t="s">
        <v>87</v>
      </c>
      <c r="B50" s="223">
        <f t="shared" si="1"/>
        <v>14.920815900592309</v>
      </c>
      <c r="C50" s="223">
        <f t="shared" si="2"/>
        <v>5.3030159242317838</v>
      </c>
      <c r="D50" s="223">
        <f t="shared" si="3"/>
        <v>8.2935888237032032</v>
      </c>
      <c r="E50" s="223">
        <f t="shared" si="4"/>
        <v>11.230701661727997</v>
      </c>
      <c r="F50" s="225"/>
      <c r="G50" s="238" t="s">
        <v>87</v>
      </c>
      <c r="H50" s="250">
        <f t="shared" si="5"/>
        <v>3.2736496570638387</v>
      </c>
      <c r="I50" s="218"/>
      <c r="J50" s="225"/>
    </row>
    <row r="51" spans="1:10" ht="15.75" thickBot="1" x14ac:dyDescent="0.3">
      <c r="A51" s="219" t="s">
        <v>22</v>
      </c>
      <c r="B51" s="224">
        <f>SUM(B45:B50)</f>
        <v>100</v>
      </c>
      <c r="C51" s="224">
        <f>SUM(C45:C50)</f>
        <v>99.999999999999986</v>
      </c>
      <c r="D51" s="224">
        <f>SUM(D45:D50)</f>
        <v>100</v>
      </c>
      <c r="E51" s="224">
        <f>SUM(E45:E50)</f>
        <v>99.999999999999986</v>
      </c>
      <c r="F51" s="225"/>
      <c r="G51" s="245" t="s">
        <v>22</v>
      </c>
      <c r="H51" s="220">
        <f>SUM(H45:H50)</f>
        <v>100</v>
      </c>
      <c r="I51" s="220"/>
      <c r="J51" s="225"/>
    </row>
    <row r="52" spans="1:10" x14ac:dyDescent="0.25">
      <c r="A52" s="40" t="s">
        <v>75</v>
      </c>
      <c r="B52" s="221"/>
      <c r="C52" s="221"/>
      <c r="D52" s="221"/>
      <c r="E52" s="221"/>
      <c r="F52" s="225"/>
      <c r="G52" s="247" t="s">
        <v>88</v>
      </c>
      <c r="H52" s="248"/>
      <c r="I52" s="248"/>
      <c r="J52" s="225"/>
    </row>
    <row r="53" spans="1:10" x14ac:dyDescent="0.25">
      <c r="A53" s="40"/>
      <c r="B53" s="225"/>
      <c r="C53" s="225"/>
      <c r="D53" s="225"/>
      <c r="E53" s="225"/>
      <c r="F53" s="225"/>
      <c r="G53" s="247" t="s">
        <v>89</v>
      </c>
      <c r="J53" s="225"/>
    </row>
    <row r="54" spans="1:10" x14ac:dyDescent="0.25">
      <c r="A54" s="40"/>
      <c r="B54" s="221"/>
      <c r="C54" s="221"/>
      <c r="D54" s="221"/>
      <c r="E54" s="221"/>
    </row>
    <row r="55" spans="1:10" x14ac:dyDescent="0.25">
      <c r="A55" s="40"/>
      <c r="B55" s="221"/>
      <c r="C55" s="221"/>
      <c r="D55" s="221"/>
      <c r="E55" s="221"/>
    </row>
    <row r="56" spans="1:10" x14ac:dyDescent="0.25">
      <c r="A56" s="40"/>
      <c r="B56" s="221"/>
      <c r="C56" s="221"/>
      <c r="D56" s="221"/>
      <c r="E56" s="221"/>
    </row>
    <row r="57" spans="1:10" x14ac:dyDescent="0.25">
      <c r="A57" s="40"/>
      <c r="B57" s="221"/>
      <c r="C57" s="221"/>
      <c r="D57" s="221"/>
      <c r="E57" s="221"/>
    </row>
    <row r="58" spans="1:10" x14ac:dyDescent="0.25">
      <c r="A58" s="40"/>
      <c r="B58" s="221"/>
      <c r="C58" s="221"/>
      <c r="D58" s="221"/>
      <c r="E58" s="221"/>
    </row>
    <row r="59" spans="1:10" x14ac:dyDescent="0.25">
      <c r="A59" s="40"/>
      <c r="B59" s="221"/>
      <c r="C59" s="221"/>
      <c r="D59" s="221"/>
      <c r="E59" s="221"/>
    </row>
    <row r="60" spans="1:10" x14ac:dyDescent="0.25">
      <c r="A60" s="40"/>
      <c r="B60" s="221"/>
      <c r="C60" s="221"/>
      <c r="D60" s="221"/>
      <c r="E60" s="221"/>
    </row>
    <row r="61" spans="1:10" x14ac:dyDescent="0.25">
      <c r="A61" s="40"/>
      <c r="B61" s="221"/>
      <c r="C61" s="221"/>
      <c r="D61" s="221"/>
      <c r="E61" s="221"/>
    </row>
    <row r="62" spans="1:10" x14ac:dyDescent="0.25">
      <c r="A62" s="40"/>
      <c r="B62" s="221"/>
      <c r="C62" s="221"/>
      <c r="D62" s="221"/>
      <c r="E62" s="221"/>
    </row>
    <row r="63" spans="1:10" x14ac:dyDescent="0.25">
      <c r="A63" s="40"/>
      <c r="B63" s="221"/>
      <c r="C63" s="221"/>
      <c r="D63" s="221"/>
      <c r="E63" s="221"/>
    </row>
    <row r="64" spans="1:10" x14ac:dyDescent="0.25">
      <c r="A64" s="40"/>
      <c r="B64" s="221"/>
      <c r="C64" s="221"/>
      <c r="D64" s="221"/>
      <c r="E64" s="221"/>
    </row>
    <row r="65" spans="1:7" x14ac:dyDescent="0.25">
      <c r="A65" s="40"/>
      <c r="B65" s="221"/>
      <c r="C65" s="221"/>
      <c r="D65" s="221"/>
      <c r="E65" s="221"/>
    </row>
    <row r="66" spans="1:7" x14ac:dyDescent="0.25">
      <c r="A66" s="40"/>
      <c r="B66" s="221"/>
      <c r="C66" s="221"/>
      <c r="D66" s="221"/>
      <c r="E66" s="221"/>
    </row>
    <row r="67" spans="1:7" x14ac:dyDescent="0.25">
      <c r="A67" s="40"/>
      <c r="B67" s="221"/>
      <c r="C67" s="221"/>
      <c r="D67" s="221"/>
      <c r="E67" s="221"/>
    </row>
    <row r="68" spans="1:7" x14ac:dyDescent="0.25">
      <c r="A68" s="40"/>
      <c r="B68" s="221"/>
      <c r="C68" s="221"/>
      <c r="D68" s="221"/>
      <c r="E68" s="221"/>
    </row>
    <row r="69" spans="1:7" x14ac:dyDescent="0.25">
      <c r="A69" s="40"/>
      <c r="B69" s="221"/>
      <c r="C69" s="221"/>
      <c r="D69" s="221"/>
      <c r="E69" s="221"/>
    </row>
    <row r="70" spans="1:7" x14ac:dyDescent="0.25">
      <c r="A70" s="40"/>
      <c r="B70" s="221"/>
      <c r="C70" s="221"/>
      <c r="D70" s="221"/>
      <c r="E70" s="221"/>
    </row>
    <row r="71" spans="1:7" x14ac:dyDescent="0.25">
      <c r="A71" s="40"/>
      <c r="B71" s="221"/>
      <c r="C71" s="221"/>
      <c r="D71" s="221"/>
      <c r="E71" s="221"/>
    </row>
    <row r="72" spans="1:7" x14ac:dyDescent="0.25">
      <c r="A72" s="40"/>
      <c r="B72" s="221"/>
      <c r="C72" s="221"/>
      <c r="D72" s="221"/>
      <c r="E72" s="221"/>
    </row>
    <row r="73" spans="1:7" x14ac:dyDescent="0.25">
      <c r="A73" s="40"/>
      <c r="B73" s="221"/>
      <c r="C73" s="221"/>
      <c r="D73" s="221"/>
      <c r="E73" s="221"/>
    </row>
    <row r="74" spans="1:7" x14ac:dyDescent="0.25">
      <c r="A74" s="40"/>
      <c r="B74" s="221"/>
      <c r="C74" s="221"/>
      <c r="D74" s="221"/>
      <c r="E74" s="221"/>
    </row>
    <row r="75" spans="1:7" x14ac:dyDescent="0.25">
      <c r="A75" s="40"/>
      <c r="B75" s="40"/>
      <c r="C75" s="40"/>
      <c r="D75" s="40"/>
      <c r="E75" s="40"/>
      <c r="G75" s="40"/>
    </row>
  </sheetData>
  <mergeCells count="4">
    <mergeCell ref="H28:I29"/>
    <mergeCell ref="B29:E29"/>
    <mergeCell ref="H42:I43"/>
    <mergeCell ref="B43:E43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8"/>
  <sheetViews>
    <sheetView showGridLines="0" workbookViewId="0">
      <selection activeCell="B33" sqref="B33"/>
    </sheetView>
  </sheetViews>
  <sheetFormatPr baseColWidth="10" defaultRowHeight="15" x14ac:dyDescent="0.25"/>
  <sheetData>
    <row r="2" spans="2:2" x14ac:dyDescent="0.25">
      <c r="B2" s="1" t="s">
        <v>0</v>
      </c>
    </row>
    <row r="33" spans="1:26" x14ac:dyDescent="0.25">
      <c r="B33" s="1" t="s">
        <v>13</v>
      </c>
    </row>
    <row r="34" spans="1:26" ht="15.75" thickBot="1" x14ac:dyDescent="0.3">
      <c r="B34" s="1"/>
    </row>
    <row r="35" spans="1:26" ht="15.75" thickBot="1" x14ac:dyDescent="0.3">
      <c r="A35" s="14"/>
      <c r="B35" s="15">
        <v>39600</v>
      </c>
      <c r="C35" s="16">
        <v>39692</v>
      </c>
      <c r="D35" s="17">
        <v>39783</v>
      </c>
      <c r="E35" s="16">
        <v>39873</v>
      </c>
      <c r="F35" s="18">
        <v>39965</v>
      </c>
      <c r="G35" s="19">
        <v>40057</v>
      </c>
      <c r="H35" s="18">
        <v>40148</v>
      </c>
      <c r="I35" s="19">
        <v>40238</v>
      </c>
      <c r="J35" s="18">
        <v>40330</v>
      </c>
      <c r="K35" s="19">
        <v>40422</v>
      </c>
      <c r="L35" s="18">
        <v>40513</v>
      </c>
      <c r="M35" s="19">
        <v>40603</v>
      </c>
      <c r="N35" s="18">
        <v>40695</v>
      </c>
      <c r="O35" s="19">
        <v>40787</v>
      </c>
      <c r="P35" s="18">
        <v>40878</v>
      </c>
      <c r="Q35" s="19">
        <v>40969</v>
      </c>
      <c r="R35" s="20">
        <v>41061</v>
      </c>
      <c r="S35" s="21">
        <v>41153</v>
      </c>
      <c r="T35" s="22">
        <v>41244</v>
      </c>
      <c r="U35" s="22">
        <v>41364</v>
      </c>
      <c r="V35" s="23">
        <v>41455</v>
      </c>
      <c r="W35" s="24">
        <v>41547</v>
      </c>
      <c r="X35" s="24">
        <v>41639</v>
      </c>
      <c r="Y35" s="24">
        <v>41728</v>
      </c>
      <c r="Z35" s="24">
        <v>41820</v>
      </c>
    </row>
    <row r="36" spans="1:26" x14ac:dyDescent="0.25">
      <c r="A36" s="25" t="s">
        <v>19</v>
      </c>
      <c r="B36" s="26">
        <v>235941</v>
      </c>
      <c r="C36" s="27">
        <v>232229</v>
      </c>
      <c r="D36" s="28">
        <v>232447</v>
      </c>
      <c r="E36" s="27">
        <v>235634</v>
      </c>
      <c r="F36" s="28">
        <v>239113</v>
      </c>
      <c r="G36" s="27">
        <v>250918</v>
      </c>
      <c r="H36" s="28">
        <v>257932</v>
      </c>
      <c r="I36" s="27">
        <v>260417</v>
      </c>
      <c r="J36" s="28">
        <v>262611</v>
      </c>
      <c r="K36" s="27">
        <v>263444</v>
      </c>
      <c r="L36" s="28">
        <v>268434</v>
      </c>
      <c r="M36" s="27">
        <v>270971</v>
      </c>
      <c r="N36" s="28">
        <v>272093</v>
      </c>
      <c r="O36" s="27">
        <v>272577</v>
      </c>
      <c r="P36" s="28">
        <v>275654</v>
      </c>
      <c r="Q36" s="27">
        <v>277287</v>
      </c>
      <c r="R36" s="28">
        <v>279183</v>
      </c>
      <c r="S36" s="26">
        <v>284043</v>
      </c>
      <c r="T36" s="27">
        <v>290765</v>
      </c>
      <c r="U36" s="26">
        <v>293866</v>
      </c>
      <c r="V36" s="26">
        <v>301100</v>
      </c>
      <c r="W36" s="27">
        <v>305751</v>
      </c>
      <c r="X36" s="27">
        <v>312256</v>
      </c>
      <c r="Y36" s="27">
        <v>308758</v>
      </c>
      <c r="Z36" s="27">
        <v>316241</v>
      </c>
    </row>
    <row r="37" spans="1:26" ht="15.75" thickBot="1" x14ac:dyDescent="0.3">
      <c r="A37" s="29" t="s">
        <v>20</v>
      </c>
      <c r="B37" s="30"/>
      <c r="C37" s="31">
        <v>233539</v>
      </c>
      <c r="D37" s="32">
        <v>233436.66666666666</v>
      </c>
      <c r="E37" s="31">
        <v>235731.33333333334</v>
      </c>
      <c r="F37" s="32">
        <v>241888.33333333334</v>
      </c>
      <c r="G37" s="31">
        <v>249321</v>
      </c>
      <c r="H37" s="32">
        <v>256422.33333333334</v>
      </c>
      <c r="I37" s="31">
        <v>260320</v>
      </c>
      <c r="J37" s="32">
        <v>262157.33333333331</v>
      </c>
      <c r="K37" s="31">
        <v>264829.66666666669</v>
      </c>
      <c r="L37" s="32">
        <v>267616.33333333331</v>
      </c>
      <c r="M37" s="31">
        <v>270499.33333333331</v>
      </c>
      <c r="N37" s="32">
        <v>271880.33333333331</v>
      </c>
      <c r="O37" s="31">
        <v>273441.33333333331</v>
      </c>
      <c r="P37" s="32">
        <v>275172.66666666669</v>
      </c>
      <c r="Q37" s="31">
        <v>277374.66666666669</v>
      </c>
      <c r="R37" s="32">
        <v>280171</v>
      </c>
      <c r="S37" s="33">
        <v>284663.66666666669</v>
      </c>
      <c r="T37" s="33">
        <v>289558</v>
      </c>
      <c r="U37" s="33">
        <v>295243.66666666669</v>
      </c>
      <c r="V37" s="33">
        <v>300239</v>
      </c>
      <c r="W37" s="31">
        <v>306369</v>
      </c>
      <c r="X37" s="31">
        <v>308921.66666666669</v>
      </c>
      <c r="Y37" s="31">
        <v>312418.33333333331</v>
      </c>
      <c r="Z37" s="34"/>
    </row>
    <row r="38" spans="1:26" x14ac:dyDescent="0.25">
      <c r="A38" s="35" t="s">
        <v>21</v>
      </c>
      <c r="B38" s="36"/>
      <c r="C38" s="37"/>
      <c r="D38" s="38"/>
      <c r="E38" s="37"/>
      <c r="F38" s="28">
        <v>41612</v>
      </c>
      <c r="G38" s="27">
        <v>56210</v>
      </c>
      <c r="H38" s="28">
        <v>62341</v>
      </c>
      <c r="I38" s="27">
        <v>65287</v>
      </c>
      <c r="J38" s="28">
        <v>68676</v>
      </c>
      <c r="K38" s="27">
        <v>67661</v>
      </c>
      <c r="L38" s="28">
        <v>68256</v>
      </c>
      <c r="M38" s="27">
        <v>70345</v>
      </c>
      <c r="N38" s="28">
        <v>71929</v>
      </c>
      <c r="O38" s="27">
        <v>69695</v>
      </c>
      <c r="P38" s="28">
        <v>69099</v>
      </c>
      <c r="Q38" s="27">
        <v>71239</v>
      </c>
      <c r="R38" s="27">
        <v>73533</v>
      </c>
      <c r="S38" s="27">
        <v>72189</v>
      </c>
      <c r="T38" s="28">
        <v>71543</v>
      </c>
      <c r="U38" s="26">
        <v>73658</v>
      </c>
      <c r="V38" s="26">
        <v>76424</v>
      </c>
      <c r="W38" s="27">
        <v>74822</v>
      </c>
      <c r="X38" s="26">
        <v>76101</v>
      </c>
      <c r="Y38" s="27">
        <v>77104</v>
      </c>
      <c r="Z38" s="27">
        <v>81313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showGridLines="0" workbookViewId="0">
      <selection activeCell="G23" sqref="G23"/>
    </sheetView>
  </sheetViews>
  <sheetFormatPr baseColWidth="10" defaultRowHeight="15" x14ac:dyDescent="0.25"/>
  <cols>
    <col min="2" max="2" width="18.28515625" customWidth="1"/>
  </cols>
  <sheetData>
    <row r="2" spans="2:11" x14ac:dyDescent="0.25">
      <c r="B2" s="40" t="s">
        <v>30</v>
      </c>
    </row>
    <row r="4" spans="2:11" ht="24" x14ac:dyDescent="0.25">
      <c r="B4" s="210"/>
      <c r="C4" s="211" t="s">
        <v>1</v>
      </c>
      <c r="D4" s="211" t="s">
        <v>2</v>
      </c>
      <c r="E4" s="211" t="s">
        <v>3</v>
      </c>
      <c r="F4" s="211" t="s">
        <v>4</v>
      </c>
      <c r="G4" s="211" t="s">
        <v>5</v>
      </c>
      <c r="H4" s="211" t="s">
        <v>6</v>
      </c>
      <c r="I4" s="211" t="s">
        <v>7</v>
      </c>
      <c r="J4" s="211" t="s">
        <v>8</v>
      </c>
      <c r="K4" s="211" t="s">
        <v>9</v>
      </c>
    </row>
    <row r="5" spans="2:11" x14ac:dyDescent="0.25">
      <c r="B5" s="213" t="s">
        <v>10</v>
      </c>
      <c r="C5" s="214">
        <v>65431</v>
      </c>
      <c r="D5" s="214">
        <v>30986</v>
      </c>
      <c r="E5" s="214">
        <v>79358</v>
      </c>
      <c r="F5" s="214">
        <v>39311</v>
      </c>
      <c r="G5" s="214">
        <v>28281</v>
      </c>
      <c r="H5" s="214">
        <v>21777</v>
      </c>
      <c r="I5" s="214">
        <v>25126</v>
      </c>
      <c r="J5" s="214">
        <v>31010</v>
      </c>
      <c r="K5" s="214">
        <v>321280</v>
      </c>
    </row>
    <row r="6" spans="2:11" x14ac:dyDescent="0.25">
      <c r="B6" s="208" t="s">
        <v>24</v>
      </c>
      <c r="C6" s="204">
        <v>55705</v>
      </c>
      <c r="D6" s="204">
        <v>26260</v>
      </c>
      <c r="E6" s="204">
        <v>70024</v>
      </c>
      <c r="F6" s="204">
        <v>34410</v>
      </c>
      <c r="G6" s="204">
        <v>24444</v>
      </c>
      <c r="H6" s="204">
        <v>18915</v>
      </c>
      <c r="I6" s="204">
        <v>21518</v>
      </c>
      <c r="J6" s="204">
        <v>26801</v>
      </c>
      <c r="K6" s="204">
        <v>278077</v>
      </c>
    </row>
    <row r="7" spans="2:11" x14ac:dyDescent="0.25">
      <c r="B7" s="208" t="s">
        <v>25</v>
      </c>
      <c r="C7" s="204">
        <v>9726</v>
      </c>
      <c r="D7" s="204">
        <v>4726</v>
      </c>
      <c r="E7" s="204">
        <v>9334</v>
      </c>
      <c r="F7" s="204">
        <v>4901</v>
      </c>
      <c r="G7" s="204">
        <v>3837</v>
      </c>
      <c r="H7" s="204">
        <v>2862</v>
      </c>
      <c r="I7" s="204">
        <v>3608</v>
      </c>
      <c r="J7" s="204">
        <v>4209</v>
      </c>
      <c r="K7" s="204">
        <v>43203</v>
      </c>
    </row>
    <row r="8" spans="2:11" x14ac:dyDescent="0.25">
      <c r="B8" s="207" t="s">
        <v>11</v>
      </c>
      <c r="C8" s="205">
        <v>14984</v>
      </c>
      <c r="D8" s="205">
        <v>9260</v>
      </c>
      <c r="E8" s="205">
        <v>17419</v>
      </c>
      <c r="F8" s="205">
        <v>9090</v>
      </c>
      <c r="G8" s="205">
        <v>8320</v>
      </c>
      <c r="H8" s="205">
        <v>6637</v>
      </c>
      <c r="I8" s="205">
        <v>7219</v>
      </c>
      <c r="J8" s="205">
        <v>8348</v>
      </c>
      <c r="K8" s="205">
        <v>81277</v>
      </c>
    </row>
    <row r="9" spans="2:11" x14ac:dyDescent="0.25">
      <c r="B9" s="207" t="s">
        <v>12</v>
      </c>
      <c r="C9" s="205">
        <v>80415</v>
      </c>
      <c r="D9" s="205">
        <v>40246</v>
      </c>
      <c r="E9" s="205">
        <v>96777</v>
      </c>
      <c r="F9" s="205">
        <v>48401</v>
      </c>
      <c r="G9" s="205">
        <v>36601</v>
      </c>
      <c r="H9" s="205">
        <v>28414</v>
      </c>
      <c r="I9" s="205">
        <v>32345</v>
      </c>
      <c r="J9" s="205">
        <v>39358</v>
      </c>
      <c r="K9" s="205">
        <v>402557</v>
      </c>
    </row>
    <row r="10" spans="2:11" x14ac:dyDescent="0.25">
      <c r="B10" s="208" t="s">
        <v>26</v>
      </c>
      <c r="C10" s="204">
        <v>5152</v>
      </c>
      <c r="D10" s="204">
        <v>3607</v>
      </c>
      <c r="E10" s="204">
        <v>10264</v>
      </c>
      <c r="F10" s="204">
        <v>4757</v>
      </c>
      <c r="G10" s="204">
        <v>5096</v>
      </c>
      <c r="H10" s="204">
        <v>3257</v>
      </c>
      <c r="I10" s="204">
        <v>4275</v>
      </c>
      <c r="J10" s="204">
        <v>4888</v>
      </c>
      <c r="K10" s="204">
        <v>41296</v>
      </c>
    </row>
    <row r="11" spans="2:11" x14ac:dyDescent="0.25">
      <c r="B11" s="208" t="s">
        <v>27</v>
      </c>
      <c r="C11" s="206">
        <v>96</v>
      </c>
      <c r="D11" s="206">
        <v>81</v>
      </c>
      <c r="E11" s="206">
        <v>64</v>
      </c>
      <c r="F11" s="206">
        <v>71</v>
      </c>
      <c r="G11" s="206">
        <v>104</v>
      </c>
      <c r="H11" s="206">
        <v>73</v>
      </c>
      <c r="I11" s="206">
        <v>70</v>
      </c>
      <c r="J11" s="206">
        <v>82</v>
      </c>
      <c r="K11" s="206">
        <v>641</v>
      </c>
    </row>
    <row r="12" spans="2:11" ht="24" x14ac:dyDescent="0.25">
      <c r="B12" s="207" t="s">
        <v>28</v>
      </c>
      <c r="C12" s="205">
        <v>133168</v>
      </c>
      <c r="D12" s="205">
        <v>77378</v>
      </c>
      <c r="E12" s="205">
        <v>214286</v>
      </c>
      <c r="F12" s="205">
        <v>98360</v>
      </c>
      <c r="G12" s="205">
        <v>80457</v>
      </c>
      <c r="H12" s="205">
        <v>58327</v>
      </c>
      <c r="I12" s="205">
        <v>71224</v>
      </c>
      <c r="J12" s="205">
        <v>87978</v>
      </c>
      <c r="K12" s="205">
        <v>821178</v>
      </c>
    </row>
    <row r="13" spans="2:11" x14ac:dyDescent="0.25">
      <c r="B13" s="209" t="s">
        <v>29</v>
      </c>
      <c r="C13" s="262">
        <v>0.7</v>
      </c>
      <c r="D13" s="262">
        <v>0.9</v>
      </c>
      <c r="E13" s="262">
        <v>1.9</v>
      </c>
      <c r="F13" s="262">
        <v>1.1000000000000001</v>
      </c>
      <c r="G13" s="262">
        <v>0.6</v>
      </c>
      <c r="H13" s="262">
        <v>1</v>
      </c>
      <c r="I13" s="262">
        <v>2</v>
      </c>
      <c r="J13" s="262">
        <v>1.7</v>
      </c>
      <c r="K13" s="262">
        <v>1.3</v>
      </c>
    </row>
    <row r="14" spans="2:11" ht="24" x14ac:dyDescent="0.25">
      <c r="B14" s="212" t="s">
        <v>104</v>
      </c>
      <c r="C14" s="263"/>
      <c r="D14" s="263"/>
      <c r="E14" s="263"/>
      <c r="F14" s="263"/>
      <c r="G14" s="263"/>
      <c r="H14" s="263"/>
      <c r="I14" s="263"/>
      <c r="J14" s="263"/>
      <c r="K14" s="263"/>
    </row>
    <row r="16" spans="2:11" x14ac:dyDescent="0.25">
      <c r="B16" s="215" t="s">
        <v>31</v>
      </c>
    </row>
    <row r="17" spans="2:2" x14ac:dyDescent="0.25">
      <c r="B17" s="215" t="s">
        <v>32</v>
      </c>
    </row>
    <row r="18" spans="2:2" x14ac:dyDescent="0.25">
      <c r="B18" s="215" t="s">
        <v>33</v>
      </c>
    </row>
  </sheetData>
  <mergeCells count="9">
    <mergeCell ref="I13:I14"/>
    <mergeCell ref="J13:J14"/>
    <mergeCell ref="K13:K14"/>
    <mergeCell ref="C13:C14"/>
    <mergeCell ref="D13:D14"/>
    <mergeCell ref="E13:E14"/>
    <mergeCell ref="F13:F14"/>
    <mergeCell ref="G13:G14"/>
    <mergeCell ref="H13:H1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"/>
  <sheetViews>
    <sheetView showGridLines="0" workbookViewId="0">
      <selection activeCell="E21" sqref="E21"/>
    </sheetView>
  </sheetViews>
  <sheetFormatPr baseColWidth="10" defaultRowHeight="15" x14ac:dyDescent="0.25"/>
  <cols>
    <col min="2" max="2" width="14.7109375" customWidth="1"/>
    <col min="4" max="4" width="14.5703125" customWidth="1"/>
  </cols>
  <sheetData>
    <row r="2" spans="2:5" x14ac:dyDescent="0.25">
      <c r="B2" s="40" t="s">
        <v>103</v>
      </c>
    </row>
    <row r="4" spans="2:5" ht="41.25" customHeight="1" x14ac:dyDescent="0.25">
      <c r="B4" s="254" t="s">
        <v>98</v>
      </c>
      <c r="C4" s="254" t="s">
        <v>99</v>
      </c>
      <c r="D4" s="254" t="s">
        <v>100</v>
      </c>
      <c r="E4" s="254" t="s">
        <v>101</v>
      </c>
    </row>
    <row r="5" spans="2:5" x14ac:dyDescent="0.25">
      <c r="B5" s="255">
        <v>0</v>
      </c>
      <c r="C5" s="251">
        <v>509</v>
      </c>
      <c r="D5" s="251">
        <v>654</v>
      </c>
      <c r="E5" s="251">
        <v>764</v>
      </c>
    </row>
    <row r="6" spans="2:5" x14ac:dyDescent="0.25">
      <c r="B6" s="256">
        <v>1</v>
      </c>
      <c r="C6" s="252">
        <v>764</v>
      </c>
      <c r="D6" s="252">
        <v>872</v>
      </c>
      <c r="E6" s="252">
        <v>917</v>
      </c>
    </row>
    <row r="7" spans="2:5" x14ac:dyDescent="0.25">
      <c r="B7" s="257">
        <v>2</v>
      </c>
      <c r="C7" s="253">
        <v>917</v>
      </c>
      <c r="D7" s="253">
        <v>1090</v>
      </c>
      <c r="E7" s="253">
        <v>1070</v>
      </c>
    </row>
    <row r="8" spans="2:5" ht="24" x14ac:dyDescent="0.25">
      <c r="B8" s="257" t="s">
        <v>102</v>
      </c>
      <c r="C8" s="253">
        <v>204</v>
      </c>
      <c r="D8" s="253">
        <v>218</v>
      </c>
      <c r="E8" s="253">
        <v>204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89"/>
  <sheetViews>
    <sheetView showGridLines="0" workbookViewId="0">
      <selection activeCell="P8" sqref="P8"/>
    </sheetView>
  </sheetViews>
  <sheetFormatPr baseColWidth="10" defaultRowHeight="15" x14ac:dyDescent="0.25"/>
  <cols>
    <col min="1" max="1" width="34.85546875" customWidth="1"/>
    <col min="2" max="6" width="11.85546875" bestFit="1" customWidth="1"/>
    <col min="7" max="10" width="13" bestFit="1" customWidth="1"/>
    <col min="11" max="18" width="12.85546875" bestFit="1" customWidth="1"/>
    <col min="19" max="19" width="15.42578125" bestFit="1" customWidth="1"/>
    <col min="20" max="21" width="12.85546875" bestFit="1" customWidth="1"/>
  </cols>
  <sheetData>
    <row r="2" spans="2:2" x14ac:dyDescent="0.25">
      <c r="B2" s="40" t="s">
        <v>105</v>
      </c>
    </row>
    <row r="27" spans="1:28" x14ac:dyDescent="0.25">
      <c r="B27" s="215" t="s">
        <v>13</v>
      </c>
    </row>
    <row r="28" spans="1:28" ht="15" customHeight="1" thickBot="1" x14ac:dyDescent="0.3"/>
    <row r="29" spans="1:28" ht="16.5" thickBot="1" x14ac:dyDescent="0.3">
      <c r="A29" s="46"/>
      <c r="B29" s="267" t="s">
        <v>34</v>
      </c>
      <c r="C29" s="268"/>
      <c r="D29" s="268"/>
      <c r="E29" s="269"/>
      <c r="F29" s="270" t="s">
        <v>35</v>
      </c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1"/>
      <c r="U29" s="271"/>
      <c r="V29" s="272"/>
    </row>
    <row r="30" spans="1:28" ht="15.75" thickBot="1" x14ac:dyDescent="0.3">
      <c r="Q30" s="47"/>
      <c r="R30" s="47"/>
    </row>
    <row r="31" spans="1:28" ht="15.75" thickBot="1" x14ac:dyDescent="0.3">
      <c r="B31" s="264">
        <v>2008</v>
      </c>
      <c r="C31" s="265"/>
      <c r="D31" s="266"/>
      <c r="E31" s="264">
        <v>2009</v>
      </c>
      <c r="F31" s="265"/>
      <c r="G31" s="265"/>
      <c r="H31" s="266"/>
      <c r="I31" s="264">
        <v>2010</v>
      </c>
      <c r="J31" s="265"/>
      <c r="K31" s="265"/>
      <c r="L31" s="266"/>
      <c r="M31" s="264">
        <v>2011</v>
      </c>
      <c r="N31" s="265"/>
      <c r="O31" s="265"/>
      <c r="P31" s="266"/>
      <c r="Q31" s="273">
        <v>2012</v>
      </c>
      <c r="R31" s="274"/>
      <c r="S31" s="274"/>
      <c r="T31" s="275"/>
      <c r="U31" s="264">
        <v>2013</v>
      </c>
      <c r="V31" s="265"/>
      <c r="W31" s="265"/>
      <c r="X31" s="266"/>
      <c r="Y31" s="264">
        <v>2014</v>
      </c>
      <c r="Z31" s="265"/>
      <c r="AA31" s="265"/>
      <c r="AB31" s="266"/>
    </row>
    <row r="32" spans="1:28" ht="15.75" thickBot="1" x14ac:dyDescent="0.3">
      <c r="A32" s="41" t="s">
        <v>36</v>
      </c>
      <c r="B32" s="48">
        <f>'[2]RMI-API'!N20</f>
        <v>39600</v>
      </c>
      <c r="C32" s="49">
        <f>'[2]RMI-API'!O20</f>
        <v>39692</v>
      </c>
      <c r="D32" s="50">
        <f>'[2]RMI-API'!P20</f>
        <v>39783</v>
      </c>
      <c r="E32" s="49">
        <f>'[2]RMI-API'!Q20</f>
        <v>39873</v>
      </c>
      <c r="F32" s="51">
        <v>39965</v>
      </c>
      <c r="G32" s="52">
        <v>40057</v>
      </c>
      <c r="H32" s="51">
        <v>40148</v>
      </c>
      <c r="I32" s="52">
        <v>40238</v>
      </c>
      <c r="J32" s="51">
        <v>40330</v>
      </c>
      <c r="K32" s="52">
        <v>40422</v>
      </c>
      <c r="L32" s="51">
        <v>40513</v>
      </c>
      <c r="M32" s="52">
        <v>40603</v>
      </c>
      <c r="N32" s="51">
        <v>40695</v>
      </c>
      <c r="O32" s="52">
        <v>40787</v>
      </c>
      <c r="P32" s="51">
        <v>40878</v>
      </c>
      <c r="Q32" s="52">
        <v>40969</v>
      </c>
      <c r="R32" s="53">
        <v>41061</v>
      </c>
      <c r="S32" s="54">
        <v>41153</v>
      </c>
      <c r="T32" s="43">
        <v>41244</v>
      </c>
      <c r="U32" s="55">
        <v>41364</v>
      </c>
      <c r="V32" s="56">
        <v>41455</v>
      </c>
      <c r="W32" s="57">
        <v>41547</v>
      </c>
      <c r="X32" s="56">
        <v>41639</v>
      </c>
      <c r="Y32" s="55">
        <v>41729</v>
      </c>
      <c r="Z32" s="43">
        <v>41820</v>
      </c>
      <c r="AA32" s="42">
        <v>41912</v>
      </c>
    </row>
    <row r="33" spans="1:27" x14ac:dyDescent="0.25">
      <c r="A33" s="44" t="s">
        <v>19</v>
      </c>
      <c r="B33" s="61">
        <v>235941</v>
      </c>
      <c r="C33" s="59">
        <v>232229</v>
      </c>
      <c r="D33" s="62">
        <v>232447</v>
      </c>
      <c r="E33" s="59">
        <v>235634</v>
      </c>
      <c r="F33" s="62">
        <v>239113</v>
      </c>
      <c r="G33" s="59">
        <v>250918</v>
      </c>
      <c r="H33" s="62">
        <v>257932</v>
      </c>
      <c r="I33" s="59">
        <v>260417</v>
      </c>
      <c r="J33" s="62">
        <v>262611</v>
      </c>
      <c r="K33" s="59">
        <v>263444</v>
      </c>
      <c r="L33" s="62">
        <v>268434</v>
      </c>
      <c r="M33" s="59">
        <v>270971</v>
      </c>
      <c r="N33" s="62">
        <v>272093</v>
      </c>
      <c r="O33" s="59">
        <v>272577</v>
      </c>
      <c r="P33" s="62">
        <v>275654</v>
      </c>
      <c r="Q33" s="59">
        <v>277287</v>
      </c>
      <c r="R33" s="62">
        <v>279183</v>
      </c>
      <c r="S33" s="61">
        <v>284043</v>
      </c>
      <c r="T33" s="59">
        <v>290765</v>
      </c>
      <c r="U33" s="61">
        <v>293866</v>
      </c>
      <c r="V33" s="61">
        <v>301100</v>
      </c>
      <c r="W33" s="59">
        <v>305751</v>
      </c>
      <c r="X33" s="59">
        <v>312256</v>
      </c>
      <c r="Y33" s="61">
        <v>308758</v>
      </c>
      <c r="Z33" s="59">
        <v>316241</v>
      </c>
      <c r="AA33" s="59">
        <v>321280</v>
      </c>
    </row>
    <row r="34" spans="1:27" ht="15.75" thickBot="1" x14ac:dyDescent="0.3">
      <c r="A34" s="63" t="s">
        <v>20</v>
      </c>
      <c r="B34" s="64"/>
      <c r="C34" s="65">
        <v>233539</v>
      </c>
      <c r="D34" s="66">
        <v>233436.66666666666</v>
      </c>
      <c r="E34" s="65">
        <v>235731.33333333334</v>
      </c>
      <c r="F34" s="66">
        <v>241888.33333333334</v>
      </c>
      <c r="G34" s="65">
        <v>249321</v>
      </c>
      <c r="H34" s="66">
        <v>256422.33333333334</v>
      </c>
      <c r="I34" s="65">
        <v>260320</v>
      </c>
      <c r="J34" s="66">
        <v>262157.33333333331</v>
      </c>
      <c r="K34" s="65">
        <v>264829.66666666669</v>
      </c>
      <c r="L34" s="66">
        <v>267616.33333333331</v>
      </c>
      <c r="M34" s="65">
        <v>270499.33333333331</v>
      </c>
      <c r="N34" s="66">
        <v>271880.33333333331</v>
      </c>
      <c r="O34" s="65">
        <v>273441.33333333331</v>
      </c>
      <c r="P34" s="66">
        <v>275172.66666666669</v>
      </c>
      <c r="Q34" s="65">
        <v>277374.66666666669</v>
      </c>
      <c r="R34" s="66">
        <v>280171</v>
      </c>
      <c r="S34" s="67">
        <v>284663.66666666669</v>
      </c>
      <c r="T34" s="67">
        <v>289558</v>
      </c>
      <c r="U34" s="67">
        <v>295243.66666666669</v>
      </c>
      <c r="V34" s="67">
        <v>300239</v>
      </c>
      <c r="W34" s="65">
        <v>306369</v>
      </c>
      <c r="X34" s="65">
        <v>308921.66666666669</v>
      </c>
      <c r="Y34" s="67">
        <v>312418.33333333331</v>
      </c>
      <c r="Z34" s="65">
        <v>315426.33333333331</v>
      </c>
      <c r="AA34" s="68"/>
    </row>
    <row r="35" spans="1:27" ht="15.75" thickBot="1" x14ac:dyDescent="0.3">
      <c r="A35" s="60" t="s">
        <v>21</v>
      </c>
      <c r="B35" s="97"/>
      <c r="C35" s="98"/>
      <c r="D35" s="99"/>
      <c r="E35" s="98"/>
      <c r="F35" s="100">
        <v>41612</v>
      </c>
      <c r="G35" s="101">
        <v>56210</v>
      </c>
      <c r="H35" s="100">
        <v>62341</v>
      </c>
      <c r="I35" s="101">
        <v>65287</v>
      </c>
      <c r="J35" s="100">
        <v>68676</v>
      </c>
      <c r="K35" s="101">
        <v>67661</v>
      </c>
      <c r="L35" s="100">
        <v>68256</v>
      </c>
      <c r="M35" s="101">
        <v>70345</v>
      </c>
      <c r="N35" s="100">
        <v>71929</v>
      </c>
      <c r="O35" s="101">
        <v>69695</v>
      </c>
      <c r="P35" s="100">
        <v>69099</v>
      </c>
      <c r="Q35" s="101">
        <v>71239</v>
      </c>
      <c r="R35" s="101">
        <v>73533</v>
      </c>
      <c r="S35" s="101">
        <v>72189</v>
      </c>
      <c r="T35" s="100">
        <v>71543</v>
      </c>
      <c r="U35" s="102">
        <v>73658</v>
      </c>
      <c r="V35" s="102">
        <v>76424</v>
      </c>
      <c r="W35" s="101">
        <v>74822</v>
      </c>
      <c r="X35" s="102">
        <v>76101</v>
      </c>
      <c r="Y35" s="102">
        <v>77104</v>
      </c>
      <c r="Z35" s="101">
        <v>81313</v>
      </c>
      <c r="AA35" s="101">
        <v>81277</v>
      </c>
    </row>
    <row r="36" spans="1:27" x14ac:dyDescent="0.25">
      <c r="A36" s="72"/>
      <c r="B36" s="72"/>
      <c r="C36" s="72"/>
      <c r="D36" s="72"/>
      <c r="E36" s="72"/>
      <c r="F36" s="58"/>
      <c r="G36" s="58"/>
      <c r="H36" s="58"/>
      <c r="I36" s="58"/>
      <c r="J36" s="58"/>
      <c r="K36" s="58"/>
      <c r="L36" s="58"/>
      <c r="M36" s="58"/>
      <c r="N36" s="58"/>
      <c r="O36" s="71"/>
      <c r="P36" s="58"/>
      <c r="Q36" s="73"/>
      <c r="R36" s="73"/>
      <c r="S36" s="73"/>
      <c r="T36" s="73"/>
      <c r="U36" s="73"/>
      <c r="V36" s="73"/>
      <c r="W36" s="74"/>
      <c r="X36" s="74"/>
      <c r="Y36" s="73"/>
      <c r="Z36" s="73"/>
    </row>
    <row r="37" spans="1:27" x14ac:dyDescent="0.25">
      <c r="A37" s="72"/>
      <c r="B37" s="72"/>
      <c r="C37" s="72"/>
      <c r="D37" s="72"/>
      <c r="E37" s="72"/>
      <c r="F37" s="58"/>
      <c r="G37" s="58"/>
      <c r="H37" s="58"/>
      <c r="I37" s="58"/>
      <c r="J37" s="58"/>
      <c r="K37" s="58"/>
      <c r="L37" s="58"/>
      <c r="M37" s="58"/>
      <c r="N37" s="58"/>
      <c r="O37" s="71"/>
      <c r="P37" s="58"/>
      <c r="Q37" s="73"/>
      <c r="R37" s="73"/>
      <c r="S37" s="73"/>
      <c r="T37" s="73"/>
      <c r="U37" s="73"/>
      <c r="V37" s="73"/>
      <c r="W37" s="74"/>
      <c r="X37" s="74"/>
      <c r="Y37" s="73"/>
      <c r="Z37" s="73"/>
    </row>
    <row r="85" spans="12:23" x14ac:dyDescent="0.25">
      <c r="L85" s="39"/>
      <c r="M85" s="39"/>
      <c r="N85" s="87"/>
      <c r="O85" s="88"/>
      <c r="P85" s="88"/>
      <c r="Q85" s="88"/>
      <c r="R85" s="88"/>
      <c r="W85" s="87" t="e">
        <f>(#REF!-#REF!)/#REF!*100</f>
        <v>#REF!</v>
      </c>
    </row>
    <row r="86" spans="12:23" x14ac:dyDescent="0.25">
      <c r="R86" s="89"/>
      <c r="S86" s="89"/>
      <c r="T86" s="89"/>
      <c r="U86" s="89"/>
      <c r="V86" s="89"/>
      <c r="W86" s="39" t="e">
        <f>#REF!-#REF!</f>
        <v>#REF!</v>
      </c>
    </row>
    <row r="87" spans="12:23" x14ac:dyDescent="0.25">
      <c r="R87" s="47"/>
      <c r="S87" s="90"/>
      <c r="T87" s="47"/>
      <c r="U87" s="47"/>
    </row>
    <row r="88" spans="12:23" x14ac:dyDescent="0.25">
      <c r="W88" s="39" t="e">
        <f>#REF!-#REF!</f>
        <v>#REF!</v>
      </c>
    </row>
    <row r="89" spans="12:23" x14ac:dyDescent="0.25">
      <c r="W89" t="e">
        <f>W88/#REF!*100</f>
        <v>#REF!</v>
      </c>
    </row>
  </sheetData>
  <mergeCells count="9">
    <mergeCell ref="Y31:AB31"/>
    <mergeCell ref="B29:E29"/>
    <mergeCell ref="F29:V29"/>
    <mergeCell ref="B31:D31"/>
    <mergeCell ref="E31:H31"/>
    <mergeCell ref="I31:L31"/>
    <mergeCell ref="M31:P31"/>
    <mergeCell ref="Q31:T31"/>
    <mergeCell ref="U31:X3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showGridLines="0" topLeftCell="A10" zoomScaleNormal="100" workbookViewId="0">
      <selection activeCell="K22" sqref="K22"/>
    </sheetView>
  </sheetViews>
  <sheetFormatPr baseColWidth="10" defaultRowHeight="15" x14ac:dyDescent="0.25"/>
  <cols>
    <col min="1" max="1" width="38.7109375" customWidth="1"/>
    <col min="2" max="2" width="14.42578125" bestFit="1" customWidth="1"/>
    <col min="3" max="3" width="18.140625" bestFit="1" customWidth="1"/>
    <col min="4" max="4" width="15.85546875" bestFit="1" customWidth="1"/>
    <col min="5" max="5" width="14.42578125" bestFit="1" customWidth="1"/>
    <col min="6" max="6" width="14" bestFit="1" customWidth="1"/>
    <col min="7" max="7" width="12.28515625" customWidth="1"/>
    <col min="8" max="9" width="14" bestFit="1" customWidth="1"/>
    <col min="10" max="10" width="15" bestFit="1" customWidth="1"/>
    <col min="13" max="13" width="11.42578125" customWidth="1"/>
    <col min="14" max="14" width="14.5703125" bestFit="1" customWidth="1"/>
    <col min="15" max="15" width="13.42578125" bestFit="1" customWidth="1"/>
    <col min="17" max="17" width="13.85546875" bestFit="1" customWidth="1"/>
    <col min="27" max="27" width="18" customWidth="1"/>
    <col min="30" max="30" width="13.85546875" customWidth="1"/>
  </cols>
  <sheetData>
    <row r="1" spans="1:10" x14ac:dyDescent="0.25">
      <c r="A1" s="92"/>
      <c r="B1" s="92"/>
      <c r="C1" s="92"/>
      <c r="D1" s="92"/>
      <c r="E1" s="108"/>
      <c r="F1" s="108"/>
      <c r="G1" s="108"/>
      <c r="H1" s="108"/>
      <c r="I1" s="108"/>
      <c r="J1" s="108"/>
    </row>
    <row r="2" spans="1:10" x14ac:dyDescent="0.25">
      <c r="A2" s="92"/>
      <c r="B2" s="92" t="s">
        <v>37</v>
      </c>
      <c r="C2" s="92"/>
      <c r="D2" s="92"/>
      <c r="E2" s="108"/>
      <c r="F2" s="108"/>
      <c r="G2" s="108"/>
      <c r="H2" s="108"/>
      <c r="I2" s="108"/>
      <c r="J2" s="108"/>
    </row>
    <row r="3" spans="1:10" x14ac:dyDescent="0.25">
      <c r="A3" s="92"/>
      <c r="B3" s="92"/>
      <c r="C3" s="92"/>
      <c r="D3" s="92"/>
      <c r="E3" s="108"/>
      <c r="F3" s="108"/>
      <c r="G3" s="108"/>
      <c r="H3" s="108"/>
      <c r="I3" s="108"/>
      <c r="J3" s="108"/>
    </row>
    <row r="4" spans="1:10" x14ac:dyDescent="0.25">
      <c r="A4" s="92"/>
      <c r="B4" s="92"/>
      <c r="C4" s="92"/>
      <c r="D4" s="92"/>
      <c r="E4" s="108"/>
      <c r="F4" s="108"/>
      <c r="G4" s="108"/>
      <c r="H4" s="108"/>
      <c r="I4" s="108"/>
      <c r="J4" s="108"/>
    </row>
    <row r="5" spans="1:10" x14ac:dyDescent="0.25">
      <c r="A5" s="92"/>
      <c r="B5" s="92"/>
      <c r="C5" s="92"/>
      <c r="D5" s="92"/>
      <c r="E5" s="108"/>
      <c r="F5" s="108"/>
      <c r="G5" s="108"/>
      <c r="H5" s="108"/>
      <c r="I5" s="108"/>
      <c r="J5" s="108"/>
    </row>
    <row r="6" spans="1:10" x14ac:dyDescent="0.25">
      <c r="A6" s="92"/>
      <c r="B6" s="92"/>
      <c r="C6" s="92"/>
      <c r="D6" s="92"/>
      <c r="E6" s="108"/>
      <c r="F6" s="108"/>
      <c r="G6" s="108"/>
      <c r="H6" s="108"/>
      <c r="I6" s="108"/>
      <c r="J6" s="108"/>
    </row>
    <row r="7" spans="1:10" x14ac:dyDescent="0.25">
      <c r="A7" s="92"/>
      <c r="B7" s="92"/>
      <c r="C7" s="92"/>
      <c r="D7" s="92"/>
      <c r="E7" s="108"/>
      <c r="F7" s="108"/>
      <c r="G7" s="108"/>
      <c r="H7" s="108"/>
      <c r="I7" s="108"/>
      <c r="J7" s="108"/>
    </row>
    <row r="8" spans="1:10" x14ac:dyDescent="0.25">
      <c r="A8" s="92"/>
      <c r="B8" s="92"/>
      <c r="C8" s="92"/>
      <c r="D8" s="92"/>
      <c r="E8" s="108"/>
      <c r="F8" s="108"/>
      <c r="G8" s="108"/>
      <c r="H8" s="108"/>
      <c r="I8" s="108"/>
      <c r="J8" s="108"/>
    </row>
    <row r="9" spans="1:10" x14ac:dyDescent="0.25">
      <c r="A9" s="92"/>
      <c r="B9" s="92"/>
      <c r="C9" s="92"/>
      <c r="D9" s="92"/>
      <c r="E9" s="108"/>
      <c r="F9" s="108"/>
      <c r="G9" s="108"/>
      <c r="H9" s="108"/>
      <c r="I9" s="108"/>
      <c r="J9" s="108"/>
    </row>
    <row r="10" spans="1:10" x14ac:dyDescent="0.25">
      <c r="A10" s="92"/>
      <c r="B10" s="92"/>
      <c r="C10" s="92"/>
      <c r="D10" s="92"/>
      <c r="E10" s="108"/>
      <c r="F10" s="108"/>
      <c r="G10" s="108"/>
      <c r="H10" s="108"/>
      <c r="I10" s="108"/>
      <c r="J10" s="108"/>
    </row>
    <row r="11" spans="1:10" x14ac:dyDescent="0.25">
      <c r="A11" s="92"/>
      <c r="B11" s="92"/>
      <c r="C11" s="92"/>
      <c r="D11" s="92"/>
      <c r="E11" s="108"/>
      <c r="F11" s="108"/>
      <c r="G11" s="108"/>
      <c r="H11" s="108"/>
      <c r="I11" s="108"/>
      <c r="J11" s="108"/>
    </row>
    <row r="12" spans="1:10" x14ac:dyDescent="0.25">
      <c r="A12" s="92"/>
      <c r="B12" s="92"/>
      <c r="C12" s="92"/>
      <c r="D12" s="92"/>
      <c r="E12" s="108"/>
      <c r="F12" s="108"/>
      <c r="G12" s="108"/>
      <c r="H12" s="108"/>
      <c r="I12" s="108"/>
      <c r="J12" s="108"/>
    </row>
    <row r="13" spans="1:10" x14ac:dyDescent="0.25">
      <c r="A13" s="92"/>
      <c r="B13" s="92"/>
      <c r="C13" s="92"/>
      <c r="D13" s="92"/>
      <c r="E13" s="108"/>
      <c r="F13" s="108"/>
      <c r="G13" s="108"/>
      <c r="H13" s="108"/>
      <c r="I13" s="108"/>
      <c r="J13" s="108"/>
    </row>
    <row r="14" spans="1:10" x14ac:dyDescent="0.25">
      <c r="A14" s="92"/>
      <c r="B14" s="92"/>
      <c r="C14" s="92"/>
      <c r="D14" s="92"/>
      <c r="E14" s="108"/>
      <c r="F14" s="108"/>
      <c r="G14" s="108"/>
      <c r="H14" s="108"/>
      <c r="I14" s="108"/>
      <c r="J14" s="108"/>
    </row>
    <row r="15" spans="1:10" x14ac:dyDescent="0.25">
      <c r="A15" s="92"/>
      <c r="B15" s="92"/>
      <c r="C15" s="92"/>
      <c r="D15" s="92"/>
      <c r="E15" s="108"/>
      <c r="F15" s="108"/>
      <c r="G15" s="108"/>
      <c r="H15" s="108"/>
      <c r="I15" s="108"/>
      <c r="J15" s="108"/>
    </row>
    <row r="16" spans="1:10" x14ac:dyDescent="0.25">
      <c r="A16" s="92"/>
      <c r="B16" s="92"/>
      <c r="C16" s="92"/>
      <c r="D16" s="92"/>
      <c r="E16" s="108"/>
      <c r="F16" s="108"/>
      <c r="G16" s="108"/>
      <c r="H16" s="108"/>
      <c r="I16" s="108"/>
      <c r="J16" s="108"/>
    </row>
    <row r="17" spans="1:11" x14ac:dyDescent="0.25">
      <c r="A17" s="92"/>
      <c r="B17" s="92"/>
      <c r="C17" s="92"/>
      <c r="D17" s="92"/>
      <c r="E17" s="108"/>
      <c r="F17" s="108"/>
      <c r="G17" s="108"/>
      <c r="H17" s="108"/>
      <c r="I17" s="108"/>
      <c r="J17" s="108"/>
    </row>
    <row r="18" spans="1:11" x14ac:dyDescent="0.25">
      <c r="A18" s="92"/>
      <c r="B18" s="92"/>
      <c r="C18" s="92"/>
      <c r="D18" s="92"/>
      <c r="E18" s="108"/>
      <c r="F18" s="108"/>
      <c r="G18" s="108"/>
      <c r="H18" s="108"/>
      <c r="I18" s="108"/>
      <c r="J18" s="108"/>
    </row>
    <row r="19" spans="1:11" x14ac:dyDescent="0.25">
      <c r="A19" s="92"/>
      <c r="B19" s="92"/>
      <c r="C19" s="92"/>
      <c r="D19" s="92"/>
      <c r="E19" s="108"/>
      <c r="F19" s="108"/>
      <c r="G19" s="108"/>
      <c r="H19" s="108"/>
      <c r="I19" s="108"/>
      <c r="J19" s="108"/>
    </row>
    <row r="20" spans="1:11" x14ac:dyDescent="0.25">
      <c r="A20" s="92"/>
      <c r="B20" s="92"/>
      <c r="C20" s="92"/>
      <c r="D20" s="92"/>
      <c r="E20" s="108"/>
      <c r="F20" s="108"/>
      <c r="G20" s="108"/>
      <c r="H20" s="108"/>
      <c r="I20" s="108"/>
      <c r="J20" s="108"/>
    </row>
    <row r="21" spans="1:11" x14ac:dyDescent="0.25">
      <c r="A21" s="92"/>
      <c r="B21" s="92"/>
      <c r="C21" s="92"/>
      <c r="D21" s="92"/>
      <c r="E21" s="108"/>
      <c r="F21" s="108"/>
      <c r="G21" s="108"/>
      <c r="H21" s="108"/>
      <c r="I21" s="108"/>
      <c r="J21" s="108"/>
    </row>
    <row r="22" spans="1:11" x14ac:dyDescent="0.25">
      <c r="A22" s="92"/>
      <c r="B22" s="92"/>
      <c r="C22" s="92"/>
      <c r="D22" s="92"/>
      <c r="E22" s="108"/>
      <c r="F22" s="108"/>
      <c r="G22" s="108"/>
      <c r="H22" s="108"/>
      <c r="I22" s="108"/>
      <c r="J22" s="108"/>
    </row>
    <row r="23" spans="1:11" x14ac:dyDescent="0.25">
      <c r="A23" s="92"/>
      <c r="B23" s="2" t="s">
        <v>50</v>
      </c>
      <c r="C23" s="92"/>
      <c r="D23" s="92"/>
      <c r="E23" s="108"/>
      <c r="F23" s="108"/>
      <c r="G23" s="108"/>
      <c r="H23" s="108"/>
      <c r="I23" s="108"/>
      <c r="J23" s="108"/>
    </row>
    <row r="24" spans="1:11" x14ac:dyDescent="0.25">
      <c r="A24" s="92"/>
      <c r="B24" s="2" t="s">
        <v>51</v>
      </c>
      <c r="C24" s="92"/>
      <c r="D24" s="92"/>
      <c r="E24" s="108"/>
      <c r="F24" s="108"/>
      <c r="G24" s="108"/>
      <c r="H24" s="108"/>
      <c r="I24" s="108"/>
      <c r="J24" s="108"/>
    </row>
    <row r="25" spans="1:11" x14ac:dyDescent="0.25">
      <c r="A25" s="92"/>
      <c r="B25" s="92"/>
      <c r="C25" s="92"/>
      <c r="D25" s="92"/>
      <c r="E25" s="108"/>
      <c r="F25" s="108"/>
      <c r="G25" s="108"/>
      <c r="H25" s="108"/>
      <c r="I25" s="108"/>
      <c r="J25" s="108"/>
    </row>
    <row r="26" spans="1:11" x14ac:dyDescent="0.25">
      <c r="A26" s="92"/>
      <c r="B26" s="92"/>
      <c r="C26" s="92"/>
      <c r="D26" s="92"/>
      <c r="E26" s="108"/>
      <c r="F26" s="108"/>
      <c r="G26" s="108"/>
      <c r="H26" s="108"/>
      <c r="I26" s="108"/>
      <c r="J26" s="108"/>
    </row>
    <row r="27" spans="1:11" ht="15.75" thickBot="1" x14ac:dyDescent="0.3">
      <c r="A27" s="115" t="s">
        <v>39</v>
      </c>
      <c r="K27" s="45"/>
    </row>
    <row r="28" spans="1:11" ht="27" thickBot="1" x14ac:dyDescent="0.3">
      <c r="A28" s="103"/>
      <c r="B28" s="116" t="s">
        <v>1</v>
      </c>
      <c r="C28" s="116" t="s">
        <v>2</v>
      </c>
      <c r="D28" s="116" t="s">
        <v>3</v>
      </c>
      <c r="E28" s="116" t="s">
        <v>4</v>
      </c>
      <c r="F28" s="116" t="s">
        <v>5</v>
      </c>
      <c r="G28" s="116" t="s">
        <v>6</v>
      </c>
      <c r="H28" s="116" t="s">
        <v>7</v>
      </c>
      <c r="I28" s="116" t="s">
        <v>8</v>
      </c>
      <c r="J28" s="117" t="s">
        <v>9</v>
      </c>
    </row>
    <row r="29" spans="1:11" x14ac:dyDescent="0.25">
      <c r="A29" s="95" t="s">
        <v>10</v>
      </c>
      <c r="B29" s="164">
        <v>1.1438994605122814</v>
      </c>
      <c r="C29" s="164">
        <v>1.1655620490384928</v>
      </c>
      <c r="D29" s="164">
        <v>2.0760444535912739</v>
      </c>
      <c r="E29" s="164">
        <v>1.2961245104102248</v>
      </c>
      <c r="F29" s="164">
        <v>0.83071876782658294</v>
      </c>
      <c r="G29" s="164">
        <v>2.1147894588764888</v>
      </c>
      <c r="H29" s="164">
        <v>2.3837659427081213</v>
      </c>
      <c r="I29" s="164">
        <v>1.8257043409732709</v>
      </c>
      <c r="J29" s="165">
        <v>1.5934050297083553</v>
      </c>
    </row>
    <row r="30" spans="1:11" x14ac:dyDescent="0.25">
      <c r="A30" s="94" t="s">
        <v>16</v>
      </c>
      <c r="B30" s="164">
        <v>1.1108489281759935</v>
      </c>
      <c r="C30" s="164">
        <v>0.86034721155323401</v>
      </c>
      <c r="D30" s="164">
        <v>1.5812226187367626</v>
      </c>
      <c r="E30" s="164">
        <v>1.033531035292736</v>
      </c>
      <c r="F30" s="164">
        <v>0.26251025430680885</v>
      </c>
      <c r="G30" s="164">
        <v>1.8249354005167959</v>
      </c>
      <c r="H30" s="164">
        <v>2.1601861083416418</v>
      </c>
      <c r="I30" s="164">
        <v>1.4267332727823192</v>
      </c>
      <c r="J30" s="165">
        <v>1.2794831077635815</v>
      </c>
    </row>
    <row r="31" spans="1:11" x14ac:dyDescent="0.25">
      <c r="A31" s="94" t="s">
        <v>17</v>
      </c>
      <c r="B31" s="164">
        <v>1.3336111689935404</v>
      </c>
      <c r="C31" s="164">
        <v>2.895710864358807</v>
      </c>
      <c r="D31" s="164">
        <v>5.947786606129398</v>
      </c>
      <c r="E31" s="164">
        <v>3.1789473684210527</v>
      </c>
      <c r="F31" s="164">
        <v>4.6074154852780813</v>
      </c>
      <c r="G31" s="164">
        <v>4.0727272727272732</v>
      </c>
      <c r="H31" s="164">
        <v>3.7377803335250142</v>
      </c>
      <c r="I31" s="164">
        <v>4.4416873449131513</v>
      </c>
      <c r="J31" s="165">
        <v>3.6614919499964009</v>
      </c>
    </row>
    <row r="32" spans="1:11" x14ac:dyDescent="0.25">
      <c r="A32" s="95" t="s">
        <v>11</v>
      </c>
      <c r="B32" s="164">
        <v>-1.0565240359218173</v>
      </c>
      <c r="C32" s="164">
        <v>-3.2386915686062827E-2</v>
      </c>
      <c r="D32" s="164">
        <v>0.84524981184507608</v>
      </c>
      <c r="E32" s="164">
        <v>0.49751243781094528</v>
      </c>
      <c r="F32" s="164">
        <v>-0.34734698766319316</v>
      </c>
      <c r="G32" s="164">
        <v>-2.626173708920188</v>
      </c>
      <c r="H32" s="164">
        <v>0.68340306834030684</v>
      </c>
      <c r="I32" s="164">
        <v>1.1510965709438992</v>
      </c>
      <c r="J32" s="165">
        <v>-4.4273363422822919E-2</v>
      </c>
    </row>
    <row r="33" spans="1:10" x14ac:dyDescent="0.25">
      <c r="A33" s="95" t="s">
        <v>12</v>
      </c>
      <c r="B33" s="164">
        <v>0.72649840295609691</v>
      </c>
      <c r="C33" s="164">
        <v>0.88739596911661489</v>
      </c>
      <c r="D33" s="164">
        <v>1.8523001147163141</v>
      </c>
      <c r="E33" s="164">
        <v>1.1451737613106807</v>
      </c>
      <c r="F33" s="164">
        <v>0.56048575432041103</v>
      </c>
      <c r="G33" s="164">
        <v>0.96652689929642521</v>
      </c>
      <c r="H33" s="164">
        <v>1.999306234429693</v>
      </c>
      <c r="I33" s="164">
        <v>1.6818663290877618</v>
      </c>
      <c r="J33" s="165">
        <v>1.2584453935817526</v>
      </c>
    </row>
    <row r="34" spans="1:10" x14ac:dyDescent="0.25">
      <c r="A34" s="94" t="s">
        <v>26</v>
      </c>
      <c r="B34" s="164">
        <v>1.138594424813506</v>
      </c>
      <c r="C34" s="164">
        <v>-5.5417013022998063E-2</v>
      </c>
      <c r="D34" s="166">
        <v>1.4229249011857708</v>
      </c>
      <c r="E34" s="164">
        <v>-0.52279381012128812</v>
      </c>
      <c r="F34" s="164">
        <v>-7.8431372549019607E-2</v>
      </c>
      <c r="G34" s="164">
        <v>0.64894932014833129</v>
      </c>
      <c r="H34" s="164">
        <v>2.4442846872753416</v>
      </c>
      <c r="I34" s="164">
        <v>-0.22453561951418657</v>
      </c>
      <c r="J34" s="165">
        <v>0.69002511398824762</v>
      </c>
    </row>
    <row r="35" spans="1:10" ht="15.75" thickBot="1" x14ac:dyDescent="0.3">
      <c r="A35" s="96" t="s">
        <v>27</v>
      </c>
      <c r="B35" s="167">
        <v>-15.044247787610621</v>
      </c>
      <c r="C35" s="167">
        <v>-6.8965517241379306</v>
      </c>
      <c r="D35" s="167">
        <v>-12.328767123287671</v>
      </c>
      <c r="E35" s="167">
        <v>-2.7397260273972601</v>
      </c>
      <c r="F35" s="167">
        <v>0</v>
      </c>
      <c r="G35" s="167">
        <v>-1.3513513513513513</v>
      </c>
      <c r="H35" s="167">
        <v>-11.39240506329114</v>
      </c>
      <c r="I35" s="167">
        <v>3.79746835443038</v>
      </c>
      <c r="J35" s="168">
        <v>-6.0117302052785924</v>
      </c>
    </row>
    <row r="36" spans="1:10" x14ac:dyDescent="0.25">
      <c r="A36" s="92" t="s">
        <v>38</v>
      </c>
    </row>
    <row r="40" spans="1:10" x14ac:dyDescent="0.25">
      <c r="A40" s="92"/>
    </row>
    <row r="41" spans="1:10" x14ac:dyDescent="0.25">
      <c r="A41" s="92"/>
    </row>
    <row r="42" spans="1:10" x14ac:dyDescent="0.25">
      <c r="A42" s="92"/>
    </row>
    <row r="43" spans="1:10" x14ac:dyDescent="0.25">
      <c r="A43" s="92"/>
    </row>
    <row r="44" spans="1:10" x14ac:dyDescent="0.25">
      <c r="A44" s="92"/>
    </row>
    <row r="45" spans="1:10" x14ac:dyDescent="0.25">
      <c r="A45" s="92"/>
    </row>
    <row r="46" spans="1:10" x14ac:dyDescent="0.25">
      <c r="A46" s="92"/>
    </row>
    <row r="47" spans="1:10" x14ac:dyDescent="0.25">
      <c r="A47" s="92"/>
    </row>
    <row r="48" spans="1:10" x14ac:dyDescent="0.25">
      <c r="A48" s="92"/>
    </row>
    <row r="49" spans="1:1" x14ac:dyDescent="0.25">
      <c r="A49" s="92"/>
    </row>
    <row r="50" spans="1:1" x14ac:dyDescent="0.25">
      <c r="A50" s="92"/>
    </row>
    <row r="51" spans="1:1" x14ac:dyDescent="0.25">
      <c r="A51" s="92"/>
    </row>
    <row r="52" spans="1:1" x14ac:dyDescent="0.25">
      <c r="A52" s="92"/>
    </row>
    <row r="53" spans="1:1" x14ac:dyDescent="0.25">
      <c r="A53" s="92"/>
    </row>
    <row r="54" spans="1:1" x14ac:dyDescent="0.25">
      <c r="A54" s="92"/>
    </row>
    <row r="55" spans="1:1" x14ac:dyDescent="0.25">
      <c r="A55" s="92"/>
    </row>
    <row r="56" spans="1:1" x14ac:dyDescent="0.25">
      <c r="A56" s="92"/>
    </row>
    <row r="57" spans="1:1" x14ac:dyDescent="0.25">
      <c r="A57" s="92"/>
    </row>
    <row r="58" spans="1:1" x14ac:dyDescent="0.25">
      <c r="A58" s="92"/>
    </row>
    <row r="59" spans="1:1" x14ac:dyDescent="0.25">
      <c r="A59" s="92"/>
    </row>
    <row r="60" spans="1:1" x14ac:dyDescent="0.25">
      <c r="A60" s="92"/>
    </row>
    <row r="61" spans="1:1" x14ac:dyDescent="0.25">
      <c r="A61" s="92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showGridLines="0" zoomScaleNormal="100" workbookViewId="0">
      <selection activeCell="C35" sqref="C35"/>
    </sheetView>
  </sheetViews>
  <sheetFormatPr baseColWidth="10" defaultRowHeight="15" x14ac:dyDescent="0.25"/>
  <cols>
    <col min="1" max="1" width="38.7109375" customWidth="1"/>
    <col min="2" max="2" width="14.42578125" bestFit="1" customWidth="1"/>
    <col min="3" max="3" width="18.140625" bestFit="1" customWidth="1"/>
    <col min="4" max="4" width="15.85546875" bestFit="1" customWidth="1"/>
    <col min="5" max="5" width="14.42578125" bestFit="1" customWidth="1"/>
    <col min="6" max="6" width="14" bestFit="1" customWidth="1"/>
    <col min="7" max="7" width="12.28515625" customWidth="1"/>
    <col min="8" max="9" width="14" bestFit="1" customWidth="1"/>
    <col min="10" max="10" width="15" bestFit="1" customWidth="1"/>
    <col min="13" max="13" width="11.42578125" customWidth="1"/>
    <col min="14" max="14" width="14.5703125" bestFit="1" customWidth="1"/>
    <col min="15" max="15" width="13.42578125" bestFit="1" customWidth="1"/>
    <col min="17" max="17" width="13.85546875" bestFit="1" customWidth="1"/>
    <col min="27" max="27" width="18" customWidth="1"/>
    <col min="30" max="30" width="13.85546875" customWidth="1"/>
  </cols>
  <sheetData>
    <row r="1" spans="1:17" x14ac:dyDescent="0.25">
      <c r="A1" s="70"/>
      <c r="B1" s="92"/>
      <c r="C1" s="92"/>
      <c r="D1" s="92"/>
      <c r="E1" s="108"/>
      <c r="F1" s="108"/>
      <c r="G1" s="108"/>
      <c r="H1" s="108"/>
      <c r="I1" s="108"/>
      <c r="J1" s="108"/>
      <c r="N1" s="114"/>
      <c r="O1" s="113"/>
      <c r="P1" s="113"/>
      <c r="Q1" s="113"/>
    </row>
    <row r="2" spans="1:17" x14ac:dyDescent="0.25">
      <c r="A2" s="92"/>
      <c r="B2" s="40" t="s">
        <v>52</v>
      </c>
    </row>
    <row r="3" spans="1:17" x14ac:dyDescent="0.25">
      <c r="A3" s="92"/>
    </row>
    <row r="4" spans="1:17" x14ac:dyDescent="0.25">
      <c r="A4" s="92"/>
    </row>
    <row r="5" spans="1:17" x14ac:dyDescent="0.25">
      <c r="A5" s="92"/>
    </row>
    <row r="6" spans="1:17" x14ac:dyDescent="0.25">
      <c r="A6" s="92"/>
    </row>
    <row r="7" spans="1:17" x14ac:dyDescent="0.25">
      <c r="A7" s="92"/>
    </row>
    <row r="8" spans="1:17" x14ac:dyDescent="0.25">
      <c r="A8" s="92"/>
    </row>
    <row r="9" spans="1:17" x14ac:dyDescent="0.25">
      <c r="A9" s="92"/>
    </row>
    <row r="10" spans="1:17" x14ac:dyDescent="0.25">
      <c r="A10" s="92"/>
    </row>
    <row r="11" spans="1:17" x14ac:dyDescent="0.25">
      <c r="A11" s="92"/>
    </row>
    <row r="12" spans="1:17" x14ac:dyDescent="0.25">
      <c r="A12" s="92"/>
    </row>
    <row r="13" spans="1:17" x14ac:dyDescent="0.25">
      <c r="A13" s="92"/>
    </row>
    <row r="14" spans="1:17" x14ac:dyDescent="0.25">
      <c r="A14" s="92"/>
    </row>
    <row r="15" spans="1:17" x14ac:dyDescent="0.25">
      <c r="A15" s="92"/>
    </row>
    <row r="16" spans="1:17" x14ac:dyDescent="0.25">
      <c r="A16" s="92"/>
    </row>
    <row r="17" spans="1:2" x14ac:dyDescent="0.25">
      <c r="A17" s="92"/>
    </row>
    <row r="18" spans="1:2" x14ac:dyDescent="0.25">
      <c r="A18" s="92"/>
    </row>
    <row r="19" spans="1:2" x14ac:dyDescent="0.25">
      <c r="A19" s="92"/>
    </row>
    <row r="20" spans="1:2" x14ac:dyDescent="0.25">
      <c r="A20" s="92"/>
    </row>
    <row r="21" spans="1:2" x14ac:dyDescent="0.25">
      <c r="A21" s="92"/>
    </row>
    <row r="22" spans="1:2" x14ac:dyDescent="0.25">
      <c r="A22" s="92"/>
    </row>
    <row r="23" spans="1:2" x14ac:dyDescent="0.25">
      <c r="A23" s="92"/>
    </row>
    <row r="24" spans="1:2" x14ac:dyDescent="0.25">
      <c r="A24" s="92"/>
    </row>
    <row r="25" spans="1:2" x14ac:dyDescent="0.25">
      <c r="A25" s="92"/>
    </row>
    <row r="26" spans="1:2" x14ac:dyDescent="0.25">
      <c r="A26" s="92"/>
    </row>
    <row r="27" spans="1:2" x14ac:dyDescent="0.25">
      <c r="A27" s="92"/>
      <c r="B27" s="1" t="s">
        <v>50</v>
      </c>
    </row>
    <row r="28" spans="1:2" x14ac:dyDescent="0.25">
      <c r="A28" s="92"/>
      <c r="B28" s="1" t="s">
        <v>53</v>
      </c>
    </row>
    <row r="29" spans="1:2" x14ac:dyDescent="0.25">
      <c r="A29" s="92"/>
      <c r="B29" s="1" t="s">
        <v>54</v>
      </c>
    </row>
    <row r="30" spans="1:2" x14ac:dyDescent="0.25">
      <c r="A30" s="92"/>
      <c r="B30" s="1"/>
    </row>
    <row r="31" spans="1:2" x14ac:dyDescent="0.25">
      <c r="A31" s="92"/>
    </row>
    <row r="32" spans="1:2" ht="15.75" thickBot="1" x14ac:dyDescent="0.3">
      <c r="A32" s="40" t="s">
        <v>40</v>
      </c>
    </row>
    <row r="33" spans="1:21" ht="15.75" thickBot="1" x14ac:dyDescent="0.3">
      <c r="A33" s="118"/>
      <c r="B33" s="119">
        <v>40422</v>
      </c>
      <c r="C33" s="119">
        <v>40513</v>
      </c>
      <c r="D33" s="119">
        <v>40603</v>
      </c>
      <c r="E33" s="119">
        <v>40695</v>
      </c>
      <c r="F33" s="119">
        <v>40787</v>
      </c>
      <c r="G33" s="119">
        <v>40878</v>
      </c>
      <c r="H33" s="119">
        <v>40969</v>
      </c>
      <c r="I33" s="119">
        <v>41061</v>
      </c>
      <c r="J33" s="119">
        <v>41153</v>
      </c>
      <c r="K33" s="119">
        <v>41274</v>
      </c>
      <c r="L33" s="119">
        <v>41364</v>
      </c>
      <c r="M33" s="119">
        <v>41455</v>
      </c>
      <c r="N33" s="119">
        <v>41547</v>
      </c>
      <c r="O33" s="119">
        <v>41639</v>
      </c>
      <c r="P33" s="119">
        <v>41729</v>
      </c>
      <c r="Q33" s="119">
        <v>41820</v>
      </c>
      <c r="R33" s="120">
        <v>41912</v>
      </c>
    </row>
    <row r="34" spans="1:21" x14ac:dyDescent="0.25">
      <c r="A34" s="121" t="s">
        <v>41</v>
      </c>
      <c r="B34" s="122">
        <v>209</v>
      </c>
      <c r="C34" s="122">
        <v>677</v>
      </c>
      <c r="D34" s="122">
        <v>925</v>
      </c>
      <c r="E34" s="122">
        <v>951</v>
      </c>
      <c r="F34" s="122">
        <v>894</v>
      </c>
      <c r="G34" s="122">
        <v>854</v>
      </c>
      <c r="H34" s="122">
        <v>829</v>
      </c>
      <c r="I34" s="122">
        <v>787</v>
      </c>
      <c r="J34" s="122">
        <v>756</v>
      </c>
      <c r="K34" s="122">
        <v>750</v>
      </c>
      <c r="L34" s="122">
        <v>765</v>
      </c>
      <c r="M34" s="123">
        <v>740</v>
      </c>
      <c r="N34" s="123">
        <v>670</v>
      </c>
      <c r="O34" s="123">
        <v>689</v>
      </c>
      <c r="P34" s="123">
        <v>685</v>
      </c>
      <c r="Q34" s="123">
        <v>682</v>
      </c>
      <c r="R34" s="124">
        <v>641</v>
      </c>
      <c r="S34" s="125"/>
      <c r="T34" s="126"/>
      <c r="U34" s="125"/>
    </row>
    <row r="35" spans="1:21" x14ac:dyDescent="0.25">
      <c r="A35" s="121" t="s">
        <v>42</v>
      </c>
      <c r="B35" s="127">
        <v>80</v>
      </c>
      <c r="C35" s="127">
        <v>257</v>
      </c>
      <c r="D35" s="127">
        <v>334</v>
      </c>
      <c r="E35" s="127">
        <v>331</v>
      </c>
      <c r="F35" s="127">
        <v>338</v>
      </c>
      <c r="G35" s="127">
        <v>340</v>
      </c>
      <c r="H35" s="127">
        <v>348</v>
      </c>
      <c r="I35" s="127">
        <v>335</v>
      </c>
      <c r="J35" s="127">
        <v>340</v>
      </c>
      <c r="K35" s="128">
        <v>370</v>
      </c>
      <c r="L35" s="127">
        <v>355</v>
      </c>
      <c r="M35" s="129">
        <v>312</v>
      </c>
      <c r="N35" s="130">
        <v>301</v>
      </c>
      <c r="O35" s="131">
        <v>339</v>
      </c>
      <c r="P35" s="131">
        <v>330</v>
      </c>
      <c r="Q35" s="131">
        <v>319</v>
      </c>
      <c r="R35" s="132">
        <v>294</v>
      </c>
      <c r="S35" s="125"/>
      <c r="T35" s="126"/>
      <c r="U35" s="125"/>
    </row>
    <row r="36" spans="1:21" ht="15.75" thickBot="1" x14ac:dyDescent="0.3">
      <c r="A36" s="133" t="s">
        <v>43</v>
      </c>
      <c r="B36" s="134">
        <v>129</v>
      </c>
      <c r="C36" s="134">
        <v>420</v>
      </c>
      <c r="D36" s="134">
        <v>591</v>
      </c>
      <c r="E36" s="134">
        <v>620</v>
      </c>
      <c r="F36" s="135">
        <v>556</v>
      </c>
      <c r="G36" s="135">
        <v>514</v>
      </c>
      <c r="H36" s="135">
        <v>481</v>
      </c>
      <c r="I36" s="135">
        <v>452</v>
      </c>
      <c r="J36" s="135">
        <v>416</v>
      </c>
      <c r="K36" s="136">
        <v>380</v>
      </c>
      <c r="L36" s="135">
        <v>410</v>
      </c>
      <c r="M36" s="137">
        <v>428</v>
      </c>
      <c r="N36" s="138">
        <v>369</v>
      </c>
      <c r="O36" s="139">
        <v>350</v>
      </c>
      <c r="P36" s="140">
        <v>355</v>
      </c>
      <c r="Q36" s="140">
        <v>363</v>
      </c>
      <c r="R36" s="141">
        <v>347</v>
      </c>
      <c r="S36" s="125"/>
      <c r="T36" s="126"/>
      <c r="U36" s="125"/>
    </row>
    <row r="37" spans="1:21" x14ac:dyDescent="0.25">
      <c r="A37" s="92" t="s">
        <v>38</v>
      </c>
      <c r="K37" s="39"/>
      <c r="L37" s="39"/>
      <c r="M37" s="39"/>
      <c r="N37" s="142"/>
    </row>
    <row r="38" spans="1:21" x14ac:dyDescent="0.25">
      <c r="A38" s="92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</row>
    <row r="39" spans="1:21" x14ac:dyDescent="0.25">
      <c r="N39" s="142"/>
    </row>
    <row r="64" spans="1:1" ht="15.75" thickBot="1" x14ac:dyDescent="0.3">
      <c r="A64" s="40" t="s">
        <v>44</v>
      </c>
    </row>
    <row r="65" spans="1:10" ht="26.25" thickBot="1" x14ac:dyDescent="0.3">
      <c r="A65" s="143"/>
      <c r="B65" s="110" t="s">
        <v>1</v>
      </c>
      <c r="C65" s="110" t="s">
        <v>2</v>
      </c>
      <c r="D65" s="110" t="s">
        <v>3</v>
      </c>
      <c r="E65" s="110" t="s">
        <v>4</v>
      </c>
      <c r="F65" s="110" t="s">
        <v>5</v>
      </c>
      <c r="G65" s="110" t="s">
        <v>6</v>
      </c>
      <c r="H65" s="110" t="s">
        <v>7</v>
      </c>
      <c r="I65" s="110" t="s">
        <v>8</v>
      </c>
      <c r="J65" s="111" t="s">
        <v>9</v>
      </c>
    </row>
    <row r="66" spans="1:10" x14ac:dyDescent="0.25">
      <c r="A66" s="112" t="s">
        <v>10</v>
      </c>
      <c r="B66" s="144">
        <f t="shared" ref="B66:J66" si="0">SUM(B67:B68)</f>
        <v>101619</v>
      </c>
      <c r="C66" s="144">
        <f t="shared" si="0"/>
        <v>54934</v>
      </c>
      <c r="D66" s="144">
        <f t="shared" si="0"/>
        <v>164923</v>
      </c>
      <c r="E66" s="144">
        <f t="shared" si="0"/>
        <v>74706</v>
      </c>
      <c r="F66" s="144">
        <f t="shared" si="0"/>
        <v>58765</v>
      </c>
      <c r="G66" s="144">
        <f t="shared" si="0"/>
        <v>41470</v>
      </c>
      <c r="H66" s="144">
        <f t="shared" si="0"/>
        <v>52014</v>
      </c>
      <c r="I66" s="144">
        <f t="shared" si="0"/>
        <v>65033</v>
      </c>
      <c r="J66" s="104">
        <f t="shared" si="0"/>
        <v>613464</v>
      </c>
    </row>
    <row r="67" spans="1:10" x14ac:dyDescent="0.25">
      <c r="A67" s="94" t="s">
        <v>24</v>
      </c>
      <c r="B67" s="8">
        <f>'[3]75'!B32</f>
        <v>83237</v>
      </c>
      <c r="C67" s="8">
        <f>'[3]92'!B32</f>
        <v>44384</v>
      </c>
      <c r="D67" s="8">
        <f>'[3]93'!B32</f>
        <v>140314</v>
      </c>
      <c r="E67" s="8">
        <f>'[3]94'!B32</f>
        <v>62946</v>
      </c>
      <c r="F67" s="8">
        <f>'[3]77'!B21</f>
        <v>49163</v>
      </c>
      <c r="G67" s="8">
        <f>'[3]78'!B32</f>
        <v>34874</v>
      </c>
      <c r="H67" s="8">
        <f>'[3]91'!B32</f>
        <v>42923</v>
      </c>
      <c r="I67" s="8">
        <f>'[3]95'!B32</f>
        <v>54033</v>
      </c>
      <c r="J67" s="9">
        <f>SUM(B67:I67)</f>
        <v>511874</v>
      </c>
    </row>
    <row r="68" spans="1:10" x14ac:dyDescent="0.25">
      <c r="A68" s="94" t="s">
        <v>25</v>
      </c>
      <c r="B68" s="8">
        <f>'[3]75'!D32</f>
        <v>18382</v>
      </c>
      <c r="C68" s="8">
        <f>'[3]92'!D32</f>
        <v>10550</v>
      </c>
      <c r="D68" s="8">
        <f>'[3]93'!D32</f>
        <v>24609</v>
      </c>
      <c r="E68" s="8">
        <f>'[3]94'!D32</f>
        <v>11760</v>
      </c>
      <c r="F68" s="8">
        <f>'[3]77'!D21</f>
        <v>9602</v>
      </c>
      <c r="G68" s="8">
        <f>'[3]78'!D32</f>
        <v>6596</v>
      </c>
      <c r="H68" s="8">
        <f>'[3]91'!D32</f>
        <v>9091</v>
      </c>
      <c r="I68" s="8">
        <f>'[3]95'!D32</f>
        <v>11000</v>
      </c>
      <c r="J68" s="9">
        <f>SUM(B68:I68)</f>
        <v>101590</v>
      </c>
    </row>
    <row r="69" spans="1:10" x14ac:dyDescent="0.25">
      <c r="A69" s="95" t="s">
        <v>11</v>
      </c>
      <c r="B69" s="105">
        <f>'[3]75'!C32</f>
        <v>31549</v>
      </c>
      <c r="C69" s="105">
        <f>'[3]92'!C32</f>
        <v>22444</v>
      </c>
      <c r="D69" s="105">
        <f>'[3]93'!C32</f>
        <v>49363</v>
      </c>
      <c r="E69" s="105">
        <f>'[3]94'!C32</f>
        <v>23654</v>
      </c>
      <c r="F69" s="105">
        <f>'[3]77'!C21</f>
        <v>21692</v>
      </c>
      <c r="G69" s="105">
        <f>'[3]78'!C32</f>
        <v>16857</v>
      </c>
      <c r="H69" s="105">
        <f>'[3]91'!C32</f>
        <v>19210</v>
      </c>
      <c r="I69" s="105">
        <f>'[3]95'!C32</f>
        <v>22945</v>
      </c>
      <c r="J69" s="106">
        <f>SUM(B69:I69)</f>
        <v>207714</v>
      </c>
    </row>
    <row r="70" spans="1:10" ht="15.75" thickBot="1" x14ac:dyDescent="0.3">
      <c r="A70" s="145" t="s">
        <v>12</v>
      </c>
      <c r="B70" s="146">
        <f t="shared" ref="B70:I70" si="1">SUM(B66,B69)</f>
        <v>133168</v>
      </c>
      <c r="C70" s="146">
        <f t="shared" si="1"/>
        <v>77378</v>
      </c>
      <c r="D70" s="146">
        <f t="shared" si="1"/>
        <v>214286</v>
      </c>
      <c r="E70" s="146">
        <f t="shared" si="1"/>
        <v>98360</v>
      </c>
      <c r="F70" s="146">
        <f t="shared" si="1"/>
        <v>80457</v>
      </c>
      <c r="G70" s="146">
        <f t="shared" si="1"/>
        <v>58327</v>
      </c>
      <c r="H70" s="146">
        <f t="shared" si="1"/>
        <v>71224</v>
      </c>
      <c r="I70" s="146">
        <f t="shared" si="1"/>
        <v>87978</v>
      </c>
      <c r="J70" s="147">
        <f>SUM(B70:I70)</f>
        <v>821178</v>
      </c>
    </row>
    <row r="71" spans="1:10" x14ac:dyDescent="0.25">
      <c r="A71" s="92" t="s">
        <v>38</v>
      </c>
      <c r="B71" s="92"/>
      <c r="C71" s="92"/>
      <c r="D71" s="92"/>
      <c r="E71" s="91"/>
      <c r="F71" s="91"/>
      <c r="G71" s="91"/>
      <c r="H71" s="91"/>
      <c r="I71" s="91"/>
      <c r="J71" s="91"/>
    </row>
    <row r="73" spans="1:10" ht="15.75" thickBot="1" x14ac:dyDescent="0.3">
      <c r="A73" s="92" t="s">
        <v>45</v>
      </c>
      <c r="B73" s="92"/>
      <c r="C73" s="92"/>
      <c r="D73" s="92"/>
      <c r="E73" s="92"/>
      <c r="F73" s="92"/>
      <c r="G73" s="92"/>
      <c r="H73" s="92"/>
      <c r="I73" s="92"/>
      <c r="J73" s="92"/>
    </row>
    <row r="74" spans="1:10" ht="26.25" thickBot="1" x14ac:dyDescent="0.3">
      <c r="A74" s="109"/>
      <c r="B74" s="110" t="s">
        <v>1</v>
      </c>
      <c r="C74" s="110" t="s">
        <v>2</v>
      </c>
      <c r="D74" s="110" t="s">
        <v>3</v>
      </c>
      <c r="E74" s="110" t="s">
        <v>4</v>
      </c>
      <c r="F74" s="110" t="s">
        <v>5</v>
      </c>
      <c r="G74" s="110" t="s">
        <v>6</v>
      </c>
      <c r="H74" s="110" t="s">
        <v>7</v>
      </c>
      <c r="I74" s="110" t="s">
        <v>8</v>
      </c>
      <c r="J74" s="111" t="s">
        <v>9</v>
      </c>
    </row>
    <row r="75" spans="1:10" x14ac:dyDescent="0.25">
      <c r="A75" s="112" t="s">
        <v>10</v>
      </c>
      <c r="B75" s="148">
        <f>B66/$B$82*100</f>
        <v>4.5164501827798089</v>
      </c>
      <c r="C75" s="148">
        <f>C66/$C$82*100</f>
        <v>3.4732566697099445</v>
      </c>
      <c r="D75" s="148">
        <f>D66/$D$82*100</f>
        <v>10.779788329908335</v>
      </c>
      <c r="E75" s="148">
        <f>E66/$E$82*100</f>
        <v>5.6014012125647259</v>
      </c>
      <c r="F75" s="148">
        <f>F66/$F$82*100</f>
        <v>4.3906018034603305</v>
      </c>
      <c r="G75" s="148">
        <f>G66/$G$82*100</f>
        <v>2.9335719616449789</v>
      </c>
      <c r="H75" s="148">
        <f>H66/$H$82*100</f>
        <v>4.2453788837822017</v>
      </c>
      <c r="I75" s="148">
        <f>I66/$I$82*100</f>
        <v>5.5095669559839546</v>
      </c>
      <c r="J75" s="149">
        <f>J66/$J$82*100</f>
        <v>5.1756661751674766</v>
      </c>
    </row>
    <row r="76" spans="1:10" x14ac:dyDescent="0.25">
      <c r="A76" s="94" t="s">
        <v>24</v>
      </c>
      <c r="B76" s="108">
        <f>B67/$B$82*100</f>
        <v>3.6994633273703039</v>
      </c>
      <c r="C76" s="108">
        <f>C67/$C$82*100</f>
        <v>2.8062224492737862</v>
      </c>
      <c r="D76" s="108">
        <f>D67/$D$82*100</f>
        <v>9.1712812629091047</v>
      </c>
      <c r="E76" s="108">
        <f>E67/$E$82*100</f>
        <v>4.7196450181524812</v>
      </c>
      <c r="F76" s="108">
        <f>F67/$F$82*100</f>
        <v>3.6731924864038161</v>
      </c>
      <c r="G76" s="108">
        <f>G67/$G$82*100</f>
        <v>2.4669734408103929</v>
      </c>
      <c r="H76" s="108">
        <f>H67/$H$82*100</f>
        <v>3.5033721272846439</v>
      </c>
      <c r="I76" s="108">
        <f>I67/$I$82*100</f>
        <v>4.5776518280362426</v>
      </c>
      <c r="J76" s="150">
        <f>J67/$J$82*100</f>
        <v>4.3185728058169293</v>
      </c>
    </row>
    <row r="77" spans="1:10" x14ac:dyDescent="0.25">
      <c r="A77" s="94" t="s">
        <v>25</v>
      </c>
      <c r="B77" s="108">
        <f>B68/$B$82*100</f>
        <v>0.81698685540950466</v>
      </c>
      <c r="C77" s="108">
        <f>C68/$C$82*100</f>
        <v>0.66703422043615812</v>
      </c>
      <c r="D77" s="108">
        <f>D68/$D$82*100</f>
        <v>1.6085070669992314</v>
      </c>
      <c r="E77" s="108">
        <f>E68/$E$82*100</f>
        <v>0.88175619441224506</v>
      </c>
      <c r="F77" s="108">
        <f>F68/$F$82*100</f>
        <v>0.71740931705651478</v>
      </c>
      <c r="G77" s="108">
        <f>G68/$G$82*100</f>
        <v>0.46659852083458597</v>
      </c>
      <c r="H77" s="108">
        <f>H68/$H$82*100</f>
        <v>0.74200675649755832</v>
      </c>
      <c r="I77" s="108">
        <f>I68/$I$82*100</f>
        <v>0.93191512794771114</v>
      </c>
      <c r="J77" s="150">
        <f>J68/$J$82*100</f>
        <v>0.85709336935054692</v>
      </c>
    </row>
    <row r="78" spans="1:10" x14ac:dyDescent="0.25">
      <c r="A78" s="95" t="s">
        <v>11</v>
      </c>
      <c r="B78" s="151">
        <f>B69/$B$82*100</f>
        <v>1.4021933577039745</v>
      </c>
      <c r="C78" s="151">
        <f>C69/$C$82*100</f>
        <v>1.4190441747364109</v>
      </c>
      <c r="D78" s="151">
        <f>D69/$D$82*100</f>
        <v>3.2264917041847725</v>
      </c>
      <c r="E78" s="151">
        <f>E69/$E$82*100</f>
        <v>1.7735596107676228</v>
      </c>
      <c r="F78" s="151">
        <f>F69/$F$82*100</f>
        <v>1.6207084883972007</v>
      </c>
      <c r="G78" s="151">
        <f>G69/$G$82*100</f>
        <v>1.1924577419206515</v>
      </c>
      <c r="H78" s="151">
        <f>H69/$H$82*100</f>
        <v>1.5679187979670111</v>
      </c>
      <c r="I78" s="151">
        <f>I69/$I$82*100</f>
        <v>1.9438902373418392</v>
      </c>
      <c r="J78" s="150">
        <f>J69/$J$82*100</f>
        <v>1.752439138904218</v>
      </c>
    </row>
    <row r="79" spans="1:10" ht="15.75" thickBot="1" x14ac:dyDescent="0.3">
      <c r="A79" s="145" t="s">
        <v>12</v>
      </c>
      <c r="B79" s="152">
        <f>B70/$B$82*100</f>
        <v>5.9186435404837834</v>
      </c>
      <c r="C79" s="153">
        <f>C70/$C$82*100</f>
        <v>4.8923008444463552</v>
      </c>
      <c r="D79" s="154">
        <f>D70/$D$82*100</f>
        <v>14.006280034093107</v>
      </c>
      <c r="E79" s="154">
        <f>E70/$E$82*100</f>
        <v>7.3749608233323478</v>
      </c>
      <c r="F79" s="152">
        <f>F70/$F$82*100</f>
        <v>6.0113102918575319</v>
      </c>
      <c r="G79" s="153">
        <f>G70/$G$82*100</f>
        <v>4.1260297035656306</v>
      </c>
      <c r="H79" s="152">
        <f>H70/$H$82*100</f>
        <v>5.813297681749213</v>
      </c>
      <c r="I79" s="154">
        <f>I70/$I$82*100</f>
        <v>7.4534571933257938</v>
      </c>
      <c r="J79" s="155">
        <f>J70/$J$82*100</f>
        <v>6.9281053140716944</v>
      </c>
    </row>
    <row r="80" spans="1:10" x14ac:dyDescent="0.25">
      <c r="A80" s="92" t="s">
        <v>38</v>
      </c>
      <c r="B80" s="92"/>
      <c r="C80" s="92"/>
      <c r="D80" s="92"/>
      <c r="E80" s="92"/>
      <c r="F80" s="92"/>
      <c r="G80" s="92"/>
      <c r="H80" s="92"/>
      <c r="I80" s="92"/>
      <c r="J80" s="92"/>
    </row>
    <row r="81" spans="1:10" ht="15.75" thickBot="1" x14ac:dyDescent="0.3">
      <c r="A81" s="92" t="s">
        <v>46</v>
      </c>
      <c r="B81" s="92"/>
      <c r="C81" s="92"/>
      <c r="D81" s="92"/>
      <c r="E81" s="92"/>
      <c r="F81" s="92"/>
      <c r="G81" s="92"/>
      <c r="H81" s="92"/>
      <c r="I81" s="92"/>
      <c r="J81" s="92"/>
    </row>
    <row r="82" spans="1:10" ht="15.75" thickBot="1" x14ac:dyDescent="0.3">
      <c r="A82" s="93" t="s">
        <v>47</v>
      </c>
      <c r="B82" s="156">
        <v>2249975</v>
      </c>
      <c r="C82" s="156">
        <v>1581628</v>
      </c>
      <c r="D82" s="156">
        <v>1529928</v>
      </c>
      <c r="E82" s="156">
        <v>1333702</v>
      </c>
      <c r="F82" s="156">
        <v>1338427</v>
      </c>
      <c r="G82" s="156">
        <v>1413635</v>
      </c>
      <c r="H82" s="156">
        <v>1225191</v>
      </c>
      <c r="I82" s="156">
        <v>1180365</v>
      </c>
      <c r="J82" s="157">
        <f>SUM(B82:I82)</f>
        <v>11852851</v>
      </c>
    </row>
    <row r="84" spans="1:10" ht="15.75" thickBot="1" x14ac:dyDescent="0.3">
      <c r="A84" s="158" t="s">
        <v>48</v>
      </c>
    </row>
    <row r="85" spans="1:10" ht="26.25" thickBot="1" x14ac:dyDescent="0.3">
      <c r="A85" s="143"/>
      <c r="B85" s="110" t="s">
        <v>1</v>
      </c>
      <c r="C85" s="110" t="s">
        <v>2</v>
      </c>
      <c r="D85" s="110" t="s">
        <v>3</v>
      </c>
      <c r="E85" s="110" t="s">
        <v>4</v>
      </c>
      <c r="F85" s="110" t="s">
        <v>5</v>
      </c>
      <c r="G85" s="110" t="s">
        <v>6</v>
      </c>
      <c r="H85" s="110" t="s">
        <v>7</v>
      </c>
      <c r="I85" s="110" t="s">
        <v>8</v>
      </c>
      <c r="J85" s="111" t="s">
        <v>9</v>
      </c>
    </row>
    <row r="86" spans="1:10" x14ac:dyDescent="0.25">
      <c r="A86" s="112" t="s">
        <v>10</v>
      </c>
      <c r="B86" s="144">
        <f>B66</f>
        <v>101619</v>
      </c>
      <c r="C86" s="144">
        <f t="shared" ref="C86:J86" si="2">C66</f>
        <v>54934</v>
      </c>
      <c r="D86" s="144">
        <f t="shared" si="2"/>
        <v>164923</v>
      </c>
      <c r="E86" s="144">
        <f t="shared" si="2"/>
        <v>74706</v>
      </c>
      <c r="F86" s="144">
        <f t="shared" si="2"/>
        <v>58765</v>
      </c>
      <c r="G86" s="144">
        <f t="shared" si="2"/>
        <v>41470</v>
      </c>
      <c r="H86" s="144">
        <f t="shared" si="2"/>
        <v>52014</v>
      </c>
      <c r="I86" s="144">
        <f t="shared" si="2"/>
        <v>65033</v>
      </c>
      <c r="J86" s="104">
        <f t="shared" si="2"/>
        <v>613464</v>
      </c>
    </row>
    <row r="87" spans="1:10" x14ac:dyDescent="0.25">
      <c r="A87" s="94" t="s">
        <v>18</v>
      </c>
      <c r="B87" s="108">
        <f>B75</f>
        <v>4.5164501827798089</v>
      </c>
      <c r="C87" s="108">
        <f t="shared" ref="C87:J87" si="3">C75</f>
        <v>3.4732566697099445</v>
      </c>
      <c r="D87" s="108">
        <f t="shared" si="3"/>
        <v>10.779788329908335</v>
      </c>
      <c r="E87" s="108">
        <f t="shared" si="3"/>
        <v>5.6014012125647259</v>
      </c>
      <c r="F87" s="108">
        <f t="shared" si="3"/>
        <v>4.3906018034603305</v>
      </c>
      <c r="G87" s="108">
        <f t="shared" si="3"/>
        <v>2.9335719616449789</v>
      </c>
      <c r="H87" s="108">
        <f t="shared" si="3"/>
        <v>4.2453788837822017</v>
      </c>
      <c r="I87" s="108">
        <f t="shared" si="3"/>
        <v>5.5095669559839546</v>
      </c>
      <c r="J87" s="159">
        <f t="shared" si="3"/>
        <v>5.1756661751674766</v>
      </c>
    </row>
    <row r="88" spans="1:10" x14ac:dyDescent="0.25">
      <c r="A88" s="95" t="s">
        <v>11</v>
      </c>
      <c r="B88" s="105">
        <f>B69</f>
        <v>31549</v>
      </c>
      <c r="C88" s="105">
        <f t="shared" ref="C88:I88" si="4">C69</f>
        <v>22444</v>
      </c>
      <c r="D88" s="105">
        <f t="shared" si="4"/>
        <v>49363</v>
      </c>
      <c r="E88" s="105">
        <f t="shared" si="4"/>
        <v>23654</v>
      </c>
      <c r="F88" s="105">
        <f t="shared" si="4"/>
        <v>21692</v>
      </c>
      <c r="G88" s="105">
        <f t="shared" si="4"/>
        <v>16857</v>
      </c>
      <c r="H88" s="105">
        <f t="shared" si="4"/>
        <v>19210</v>
      </c>
      <c r="I88" s="105">
        <f t="shared" si="4"/>
        <v>22945</v>
      </c>
      <c r="J88" s="106">
        <f>J69</f>
        <v>207714</v>
      </c>
    </row>
    <row r="89" spans="1:10" x14ac:dyDescent="0.25">
      <c r="A89" s="94" t="s">
        <v>18</v>
      </c>
      <c r="B89" s="160">
        <f>B78</f>
        <v>1.4021933577039745</v>
      </c>
      <c r="C89" s="160">
        <f t="shared" ref="C89:I89" si="5">C78</f>
        <v>1.4190441747364109</v>
      </c>
      <c r="D89" s="160">
        <f t="shared" si="5"/>
        <v>3.2264917041847725</v>
      </c>
      <c r="E89" s="160">
        <f t="shared" si="5"/>
        <v>1.7735596107676228</v>
      </c>
      <c r="F89" s="160">
        <f t="shared" si="5"/>
        <v>1.6207084883972007</v>
      </c>
      <c r="G89" s="160">
        <f t="shared" si="5"/>
        <v>1.1924577419206515</v>
      </c>
      <c r="H89" s="160">
        <f t="shared" si="5"/>
        <v>1.5679187979670111</v>
      </c>
      <c r="I89" s="160">
        <f t="shared" si="5"/>
        <v>1.9438902373418392</v>
      </c>
      <c r="J89" s="161">
        <f>J78</f>
        <v>1.752439138904218</v>
      </c>
    </row>
    <row r="90" spans="1:10" x14ac:dyDescent="0.25">
      <c r="A90" s="95" t="s">
        <v>12</v>
      </c>
      <c r="B90" s="105">
        <f>B70</f>
        <v>133168</v>
      </c>
      <c r="C90" s="105">
        <f t="shared" ref="C90:J90" si="6">C70</f>
        <v>77378</v>
      </c>
      <c r="D90" s="105">
        <f t="shared" si="6"/>
        <v>214286</v>
      </c>
      <c r="E90" s="105">
        <f t="shared" si="6"/>
        <v>98360</v>
      </c>
      <c r="F90" s="105">
        <f t="shared" si="6"/>
        <v>80457</v>
      </c>
      <c r="G90" s="105">
        <f t="shared" si="6"/>
        <v>58327</v>
      </c>
      <c r="H90" s="105">
        <f t="shared" si="6"/>
        <v>71224</v>
      </c>
      <c r="I90" s="105">
        <f t="shared" si="6"/>
        <v>87978</v>
      </c>
      <c r="J90" s="106">
        <f t="shared" si="6"/>
        <v>821178</v>
      </c>
    </row>
    <row r="91" spans="1:10" ht="15.75" thickBot="1" x14ac:dyDescent="0.3">
      <c r="A91" s="96" t="s">
        <v>18</v>
      </c>
      <c r="B91" s="162">
        <f>B79</f>
        <v>5.9186435404837834</v>
      </c>
      <c r="C91" s="162">
        <f t="shared" ref="C91:I91" si="7">C79</f>
        <v>4.8923008444463552</v>
      </c>
      <c r="D91" s="162">
        <f t="shared" si="7"/>
        <v>14.006280034093107</v>
      </c>
      <c r="E91" s="162">
        <f t="shared" si="7"/>
        <v>7.3749608233323478</v>
      </c>
      <c r="F91" s="162">
        <f t="shared" si="7"/>
        <v>6.0113102918575319</v>
      </c>
      <c r="G91" s="162">
        <f t="shared" si="7"/>
        <v>4.1260297035656306</v>
      </c>
      <c r="H91" s="162">
        <f t="shared" si="7"/>
        <v>5.813297681749213</v>
      </c>
      <c r="I91" s="162">
        <f t="shared" si="7"/>
        <v>7.4534571933257938</v>
      </c>
      <c r="J91" s="163">
        <f>J79</f>
        <v>6.9281053140716944</v>
      </c>
    </row>
    <row r="92" spans="1:10" x14ac:dyDescent="0.25">
      <c r="A92" s="92" t="s">
        <v>49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5"/>
  <sheetViews>
    <sheetView showGridLines="0" workbookViewId="0">
      <selection activeCell="E30" sqref="E30"/>
    </sheetView>
  </sheetViews>
  <sheetFormatPr baseColWidth="10" defaultRowHeight="15" x14ac:dyDescent="0.25"/>
  <cols>
    <col min="1" max="1" width="34.85546875" customWidth="1"/>
    <col min="2" max="6" width="11.85546875" bestFit="1" customWidth="1"/>
    <col min="7" max="10" width="13" bestFit="1" customWidth="1"/>
    <col min="11" max="18" width="12.85546875" bestFit="1" customWidth="1"/>
    <col min="19" max="19" width="15.42578125" bestFit="1" customWidth="1"/>
    <col min="20" max="21" width="12.85546875" bestFit="1" customWidth="1"/>
  </cols>
  <sheetData>
    <row r="2" spans="2:2" x14ac:dyDescent="0.25">
      <c r="B2" s="40" t="s">
        <v>55</v>
      </c>
    </row>
    <row r="22" spans="1:23" x14ac:dyDescent="0.25">
      <c r="B22" s="1" t="s">
        <v>56</v>
      </c>
    </row>
    <row r="23" spans="1:23" x14ac:dyDescent="0.25">
      <c r="B23" s="1" t="s">
        <v>95</v>
      </c>
    </row>
    <row r="24" spans="1:23" s="40" customFormat="1" ht="13.5" thickBot="1" x14ac:dyDescent="0.25">
      <c r="A24" s="75"/>
      <c r="N24" s="76"/>
    </row>
    <row r="25" spans="1:23" s="40" customFormat="1" ht="13.5" thickBot="1" x14ac:dyDescent="0.25">
      <c r="A25" s="77"/>
      <c r="B25" s="78">
        <v>39965</v>
      </c>
      <c r="C25" s="79">
        <v>40057</v>
      </c>
      <c r="D25" s="80">
        <v>40148</v>
      </c>
      <c r="E25" s="79">
        <v>40238</v>
      </c>
      <c r="F25" s="80">
        <v>40330</v>
      </c>
      <c r="G25" s="79">
        <v>40422</v>
      </c>
      <c r="H25" s="80">
        <v>40513</v>
      </c>
      <c r="I25" s="79">
        <v>40603</v>
      </c>
      <c r="J25" s="80">
        <v>40695</v>
      </c>
      <c r="K25" s="79">
        <v>40787</v>
      </c>
      <c r="L25" s="81">
        <v>40878</v>
      </c>
      <c r="M25" s="82">
        <v>40969</v>
      </c>
      <c r="N25" s="83">
        <v>41061</v>
      </c>
      <c r="O25" s="79">
        <v>41164</v>
      </c>
      <c r="P25" s="84">
        <v>41244</v>
      </c>
      <c r="Q25" s="79">
        <v>41334</v>
      </c>
      <c r="R25" s="84">
        <v>41426</v>
      </c>
      <c r="S25" s="79">
        <v>41518</v>
      </c>
      <c r="T25" s="79">
        <v>41639</v>
      </c>
      <c r="U25" s="79">
        <v>41728</v>
      </c>
      <c r="V25" s="79">
        <v>41820</v>
      </c>
      <c r="W25" s="85">
        <v>41912</v>
      </c>
    </row>
    <row r="26" spans="1:23" s="40" customFormat="1" ht="13.5" thickBot="1" x14ac:dyDescent="0.25">
      <c r="A26" s="86" t="s">
        <v>23</v>
      </c>
      <c r="B26" s="258">
        <v>4.2206912698137424</v>
      </c>
      <c r="C26" s="259">
        <v>5.3273646422253824</v>
      </c>
      <c r="D26" s="258">
        <v>5.5573861468558148</v>
      </c>
      <c r="E26" s="259">
        <v>5.6420866428497103</v>
      </c>
      <c r="F26" s="258">
        <v>5.7254412594910322</v>
      </c>
      <c r="G26" s="259">
        <v>5.7342093746583709</v>
      </c>
      <c r="H26" s="258">
        <v>5.8488414879965624</v>
      </c>
      <c r="I26" s="259">
        <v>5.9146756349167209</v>
      </c>
      <c r="J26" s="258">
        <v>5.9530021630875378</v>
      </c>
      <c r="K26" s="259">
        <v>5.9389446671572639</v>
      </c>
      <c r="L26" s="258">
        <v>6.0009554637258278</v>
      </c>
      <c r="M26" s="259">
        <v>6.0697334136128713</v>
      </c>
      <c r="N26" s="260">
        <v>6.126000150065142</v>
      </c>
      <c r="O26" s="259">
        <v>6.1875183318213134</v>
      </c>
      <c r="P26" s="261">
        <v>6.3012182561066279</v>
      </c>
      <c r="Q26" s="259">
        <v>6.368295669256427</v>
      </c>
      <c r="R26" s="261">
        <v>6.5192325216010465</v>
      </c>
      <c r="S26" s="261">
        <v>6.5763584873675507</v>
      </c>
      <c r="T26" s="259">
        <v>6.7270088138416391</v>
      </c>
      <c r="U26" s="259">
        <v>6.6411459334678069</v>
      </c>
      <c r="V26" s="259">
        <v>6.8306941511371395</v>
      </c>
      <c r="W26" s="259">
        <v>6.9281053140716944</v>
      </c>
    </row>
    <row r="27" spans="1:23" x14ac:dyDescent="0.25">
      <c r="R27" s="89"/>
      <c r="S27" s="89"/>
      <c r="T27" s="89"/>
      <c r="U27" s="89"/>
      <c r="V27" s="89"/>
      <c r="W27" s="39"/>
    </row>
    <row r="28" spans="1:23" x14ac:dyDescent="0.25">
      <c r="R28" s="47"/>
      <c r="S28" s="90"/>
      <c r="T28" s="47"/>
      <c r="U28" s="47"/>
    </row>
    <row r="29" spans="1:23" x14ac:dyDescent="0.25">
      <c r="W29" s="39"/>
    </row>
    <row r="45" s="47" customFormat="1" x14ac:dyDescent="0.25"/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6"/>
  <sheetViews>
    <sheetView showGridLines="0" workbookViewId="0">
      <selection activeCell="B25" sqref="B25"/>
    </sheetView>
  </sheetViews>
  <sheetFormatPr baseColWidth="10" defaultRowHeight="15" x14ac:dyDescent="0.25"/>
  <cols>
    <col min="1" max="1" width="34.7109375" customWidth="1"/>
    <col min="2" max="2" width="10.28515625" bestFit="1" customWidth="1"/>
    <col min="3" max="3" width="9.42578125" customWidth="1"/>
    <col min="4" max="4" width="11.28515625" bestFit="1" customWidth="1"/>
    <col min="5" max="5" width="9.28515625" bestFit="1" customWidth="1"/>
    <col min="6" max="6" width="9.140625" bestFit="1" customWidth="1"/>
    <col min="7" max="8" width="9.28515625" bestFit="1" customWidth="1"/>
    <col min="9" max="9" width="10.140625" bestFit="1" customWidth="1"/>
    <col min="10" max="10" width="10.28515625" bestFit="1" customWidth="1"/>
  </cols>
  <sheetData>
    <row r="2" spans="2:2" x14ac:dyDescent="0.25">
      <c r="B2" s="40" t="s">
        <v>69</v>
      </c>
    </row>
    <row r="25" spans="1:13" x14ac:dyDescent="0.25">
      <c r="A25" s="91"/>
      <c r="B25" s="203" t="s">
        <v>31</v>
      </c>
      <c r="C25" s="91"/>
      <c r="D25" s="91"/>
      <c r="E25" s="91"/>
      <c r="F25" s="91"/>
      <c r="G25" s="91"/>
      <c r="H25" s="91"/>
      <c r="I25" s="91"/>
      <c r="J25" s="91"/>
    </row>
    <row r="26" spans="1:13" x14ac:dyDescent="0.25">
      <c r="A26" s="91"/>
      <c r="B26" s="203" t="s">
        <v>70</v>
      </c>
      <c r="C26" s="91"/>
      <c r="D26" s="91"/>
      <c r="E26" s="91"/>
      <c r="F26" s="91"/>
      <c r="G26" s="91"/>
      <c r="H26" s="91"/>
      <c r="I26" s="91"/>
      <c r="J26" s="91"/>
    </row>
    <row r="27" spans="1:13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</row>
    <row r="28" spans="1:13" x14ac:dyDescent="0.25">
      <c r="A28" s="92"/>
      <c r="B28" s="172"/>
      <c r="C28" s="172"/>
      <c r="D28" s="172"/>
      <c r="E28" s="172"/>
      <c r="F28" s="172"/>
      <c r="G28" s="172"/>
      <c r="H28" s="172"/>
      <c r="I28" s="172"/>
      <c r="J28" s="172"/>
    </row>
    <row r="29" spans="1:13" ht="15.75" thickBot="1" x14ac:dyDescent="0.3">
      <c r="A29" s="92" t="s">
        <v>63</v>
      </c>
      <c r="B29" s="92"/>
      <c r="C29" s="92"/>
      <c r="D29" s="92"/>
      <c r="E29" s="92"/>
      <c r="F29" s="91"/>
      <c r="G29" s="91"/>
      <c r="H29" s="91"/>
      <c r="I29" s="91"/>
      <c r="J29" s="91"/>
    </row>
    <row r="30" spans="1:13" ht="27" thickBot="1" x14ac:dyDescent="0.3">
      <c r="A30" s="173" t="s">
        <v>57</v>
      </c>
      <c r="B30" s="179" t="s">
        <v>1</v>
      </c>
      <c r="C30" s="180" t="s">
        <v>2</v>
      </c>
      <c r="D30" s="180" t="s">
        <v>3</v>
      </c>
      <c r="E30" s="180" t="s">
        <v>4</v>
      </c>
      <c r="F30" s="180" t="s">
        <v>5</v>
      </c>
      <c r="G30" s="180" t="s">
        <v>6</v>
      </c>
      <c r="H30" s="180" t="s">
        <v>7</v>
      </c>
      <c r="I30" s="180" t="s">
        <v>8</v>
      </c>
      <c r="J30" s="181" t="s">
        <v>9</v>
      </c>
    </row>
    <row r="31" spans="1:13" x14ac:dyDescent="0.25">
      <c r="A31" s="170" t="s">
        <v>64</v>
      </c>
      <c r="B31" s="182">
        <v>12.623389556233274</v>
      </c>
      <c r="C31" s="183">
        <v>13.202526608972445</v>
      </c>
      <c r="D31" s="183">
        <v>11.224373635244078</v>
      </c>
      <c r="E31" s="183">
        <v>10.905141202027515</v>
      </c>
      <c r="F31" s="183">
        <v>12.868251013032527</v>
      </c>
      <c r="G31" s="183">
        <v>15.581624744592405</v>
      </c>
      <c r="H31" s="183">
        <v>12.900531980700235</v>
      </c>
      <c r="I31" s="183">
        <v>12.872925364015884</v>
      </c>
      <c r="J31" s="184">
        <v>12.416270144290202</v>
      </c>
      <c r="L31" s="185"/>
      <c r="M31" s="185"/>
    </row>
    <row r="32" spans="1:13" x14ac:dyDescent="0.25">
      <c r="A32" s="170" t="s">
        <v>58</v>
      </c>
      <c r="B32" s="174">
        <v>12.573598058131575</v>
      </c>
      <c r="C32" s="175">
        <v>13.389038098080174</v>
      </c>
      <c r="D32" s="175">
        <v>10.675884051371741</v>
      </c>
      <c r="E32" s="175">
        <v>11.424433640219304</v>
      </c>
      <c r="F32" s="175">
        <v>12.750520205892016</v>
      </c>
      <c r="G32" s="175">
        <v>15.232861269639963</v>
      </c>
      <c r="H32" s="175">
        <v>12.745886428306322</v>
      </c>
      <c r="I32" s="175">
        <v>13.02311373587211</v>
      </c>
      <c r="J32" s="186">
        <v>12.322497680561739</v>
      </c>
      <c r="L32" s="185"/>
      <c r="M32" s="185"/>
    </row>
    <row r="33" spans="1:13" x14ac:dyDescent="0.25">
      <c r="A33" s="170" t="s">
        <v>59</v>
      </c>
      <c r="B33" s="174">
        <v>17.1780668450862</v>
      </c>
      <c r="C33" s="175">
        <v>18.42733512384363</v>
      </c>
      <c r="D33" s="175">
        <v>16.5871529251053</v>
      </c>
      <c r="E33" s="175">
        <v>17.04768801075825</v>
      </c>
      <c r="F33" s="175">
        <v>18.834191216734204</v>
      </c>
      <c r="G33" s="175">
        <v>20.25998731769182</v>
      </c>
      <c r="H33" s="175">
        <v>17.948162810837559</v>
      </c>
      <c r="I33" s="175">
        <v>18.037878016495267</v>
      </c>
      <c r="J33" s="186">
        <v>17.65931991334131</v>
      </c>
      <c r="L33" s="185"/>
      <c r="M33" s="185"/>
    </row>
    <row r="34" spans="1:13" x14ac:dyDescent="0.25">
      <c r="A34" s="170" t="s">
        <v>60</v>
      </c>
      <c r="B34" s="174">
        <v>12.142901599551877</v>
      </c>
      <c r="C34" s="175">
        <v>11.842236148413408</v>
      </c>
      <c r="D34" s="175">
        <v>11.325792463960095</v>
      </c>
      <c r="E34" s="175">
        <v>12.396813902968864</v>
      </c>
      <c r="F34" s="175">
        <v>13.035264483627204</v>
      </c>
      <c r="G34" s="175">
        <v>11.738180793348834</v>
      </c>
      <c r="H34" s="175">
        <v>12.204626994927626</v>
      </c>
      <c r="I34" s="175">
        <v>12.015069748498117</v>
      </c>
      <c r="J34" s="186">
        <v>11.991931090919493</v>
      </c>
      <c r="L34" s="185"/>
      <c r="M34" s="185"/>
    </row>
    <row r="35" spans="1:13" x14ac:dyDescent="0.25">
      <c r="A35" s="170" t="s">
        <v>61</v>
      </c>
      <c r="B35" s="174">
        <v>9.0296881807431379</v>
      </c>
      <c r="C35" s="175">
        <v>8.7536058887894157</v>
      </c>
      <c r="D35" s="175">
        <v>8.9807407714040313</v>
      </c>
      <c r="E35" s="175">
        <v>8.9479673114720182</v>
      </c>
      <c r="F35" s="175">
        <v>9.4677472346949951</v>
      </c>
      <c r="G35" s="175">
        <v>8.5358979778764184</v>
      </c>
      <c r="H35" s="175">
        <v>9.1055301249536065</v>
      </c>
      <c r="I35" s="175">
        <v>8.6727420832909079</v>
      </c>
      <c r="J35" s="186">
        <v>8.9566383193586656</v>
      </c>
      <c r="L35" s="185"/>
      <c r="M35" s="185"/>
    </row>
    <row r="36" spans="1:13" ht="15.75" thickBot="1" x14ac:dyDescent="0.3">
      <c r="A36" s="107" t="s">
        <v>62</v>
      </c>
      <c r="B36" s="187">
        <v>36.452355760253937</v>
      </c>
      <c r="C36" s="188">
        <v>34.385258131900926</v>
      </c>
      <c r="D36" s="188">
        <v>41.206056152914755</v>
      </c>
      <c r="E36" s="188">
        <v>39.27795593255405</v>
      </c>
      <c r="F36" s="188">
        <v>33.044025846019053</v>
      </c>
      <c r="G36" s="188">
        <v>28.651447896850563</v>
      </c>
      <c r="H36" s="188">
        <v>35.095261660274652</v>
      </c>
      <c r="I36" s="188">
        <v>35.378271051827717</v>
      </c>
      <c r="J36" s="197">
        <v>36.653342851528592</v>
      </c>
      <c r="L36" s="185"/>
      <c r="M36" s="185"/>
    </row>
    <row r="37" spans="1:13" ht="15.75" thickBot="1" x14ac:dyDescent="0.3">
      <c r="A37" s="171" t="s">
        <v>22</v>
      </c>
      <c r="B37" s="189">
        <f t="shared" ref="B37:J37" si="0">SUM(B31:B36)</f>
        <v>100</v>
      </c>
      <c r="C37" s="190">
        <f t="shared" si="0"/>
        <v>99.999999999999986</v>
      </c>
      <c r="D37" s="190">
        <f t="shared" si="0"/>
        <v>100</v>
      </c>
      <c r="E37" s="190">
        <f t="shared" si="0"/>
        <v>100</v>
      </c>
      <c r="F37" s="190">
        <f t="shared" si="0"/>
        <v>100</v>
      </c>
      <c r="G37" s="190">
        <f t="shared" si="0"/>
        <v>100</v>
      </c>
      <c r="H37" s="190">
        <f t="shared" si="0"/>
        <v>100</v>
      </c>
      <c r="I37" s="190">
        <f t="shared" si="0"/>
        <v>100</v>
      </c>
      <c r="J37" s="191">
        <f t="shared" si="0"/>
        <v>100</v>
      </c>
    </row>
    <row r="38" spans="1:13" x14ac:dyDescent="0.25">
      <c r="A38" s="92" t="s">
        <v>38</v>
      </c>
      <c r="B38" s="172"/>
      <c r="C38" s="172"/>
      <c r="D38" s="172"/>
      <c r="E38" s="172"/>
      <c r="F38" s="172"/>
      <c r="G38" s="172"/>
      <c r="H38" s="172"/>
      <c r="I38" s="172"/>
      <c r="J38" s="172"/>
    </row>
    <row r="39" spans="1:13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</row>
    <row r="40" spans="1:13" ht="15.75" thickBot="1" x14ac:dyDescent="0.3">
      <c r="A40" s="92" t="s">
        <v>63</v>
      </c>
      <c r="B40" s="92"/>
      <c r="C40" s="92"/>
      <c r="D40" s="92"/>
      <c r="E40" s="92"/>
      <c r="F40" s="91"/>
      <c r="G40" s="91"/>
      <c r="H40" s="91"/>
      <c r="I40" s="91"/>
      <c r="J40" s="91"/>
    </row>
    <row r="41" spans="1:13" ht="39.75" thickBot="1" x14ac:dyDescent="0.3">
      <c r="A41" s="173" t="s">
        <v>57</v>
      </c>
      <c r="B41" s="117" t="s">
        <v>6</v>
      </c>
      <c r="C41" s="117" t="s">
        <v>5</v>
      </c>
      <c r="D41" s="169" t="s">
        <v>7</v>
      </c>
      <c r="E41" s="116" t="s">
        <v>8</v>
      </c>
      <c r="F41" s="117" t="s">
        <v>2</v>
      </c>
      <c r="G41" s="169" t="s">
        <v>1</v>
      </c>
      <c r="H41" s="192" t="s">
        <v>9</v>
      </c>
      <c r="I41" s="169" t="s">
        <v>4</v>
      </c>
      <c r="J41" s="180" t="s">
        <v>3</v>
      </c>
    </row>
    <row r="42" spans="1:13" x14ac:dyDescent="0.25">
      <c r="A42" s="193" t="s">
        <v>65</v>
      </c>
      <c r="B42" s="186">
        <v>30.814486014232369</v>
      </c>
      <c r="C42" s="186">
        <v>25.618771218924543</v>
      </c>
      <c r="D42" s="174">
        <v>25.646418409006557</v>
      </c>
      <c r="E42" s="175">
        <v>25.896039099887993</v>
      </c>
      <c r="F42" s="186">
        <v>26.591564707052619</v>
      </c>
      <c r="G42" s="174">
        <v>25.196987614364851</v>
      </c>
      <c r="H42" s="194">
        <v>24.738767824851941</v>
      </c>
      <c r="I42" s="174">
        <v>22.329574842246821</v>
      </c>
      <c r="J42" s="183">
        <v>21.900257686615817</v>
      </c>
    </row>
    <row r="43" spans="1:13" x14ac:dyDescent="0.25">
      <c r="A43" s="198" t="s">
        <v>66</v>
      </c>
      <c r="B43" s="199">
        <v>40.534066088917072</v>
      </c>
      <c r="C43" s="199">
        <v>41.337202935056403</v>
      </c>
      <c r="D43" s="200">
        <v>39.258319930718791</v>
      </c>
      <c r="E43" s="201">
        <v>38.72568984828429</v>
      </c>
      <c r="F43" s="199">
        <v>39.023177161046455</v>
      </c>
      <c r="G43" s="200">
        <v>38.350656625381212</v>
      </c>
      <c r="H43" s="202">
        <v>38.607889323619467</v>
      </c>
      <c r="I43" s="200">
        <v>38.392469225199136</v>
      </c>
      <c r="J43" s="201">
        <v>36.893686160469429</v>
      </c>
    </row>
    <row r="44" spans="1:13" ht="15.75" thickBot="1" x14ac:dyDescent="0.3">
      <c r="A44" s="198" t="s">
        <v>67</v>
      </c>
      <c r="B44" s="199">
        <v>28.651447896850563</v>
      </c>
      <c r="C44" s="199">
        <v>33.044025846019053</v>
      </c>
      <c r="D44" s="200">
        <v>35.095261660274652</v>
      </c>
      <c r="E44" s="201">
        <v>35.378271051827717</v>
      </c>
      <c r="F44" s="199">
        <v>34.385258131900926</v>
      </c>
      <c r="G44" s="200">
        <v>36.452355760253937</v>
      </c>
      <c r="H44" s="202">
        <v>36.653342851528592</v>
      </c>
      <c r="I44" s="200">
        <v>39.27795593255405</v>
      </c>
      <c r="J44" s="201">
        <v>41.206056152914755</v>
      </c>
    </row>
    <row r="45" spans="1:13" ht="15.75" thickBot="1" x14ac:dyDescent="0.3">
      <c r="A45" s="195" t="s">
        <v>22</v>
      </c>
      <c r="B45" s="178">
        <f t="shared" ref="B45:J45" si="1">SUM(B42:B44)</f>
        <v>100</v>
      </c>
      <c r="C45" s="178">
        <f t="shared" si="1"/>
        <v>100</v>
      </c>
      <c r="D45" s="176">
        <f t="shared" si="1"/>
        <v>100</v>
      </c>
      <c r="E45" s="177">
        <f t="shared" si="1"/>
        <v>100</v>
      </c>
      <c r="F45" s="178">
        <f t="shared" si="1"/>
        <v>100</v>
      </c>
      <c r="G45" s="176">
        <f t="shared" si="1"/>
        <v>100</v>
      </c>
      <c r="H45" s="196">
        <f t="shared" si="1"/>
        <v>100</v>
      </c>
      <c r="I45" s="176">
        <f t="shared" si="1"/>
        <v>100</v>
      </c>
      <c r="J45" s="176">
        <f t="shared" si="1"/>
        <v>100</v>
      </c>
    </row>
    <row r="46" spans="1:13" x14ac:dyDescent="0.25">
      <c r="A46" s="92" t="s">
        <v>68</v>
      </c>
      <c r="B46" s="172"/>
      <c r="C46" s="172"/>
      <c r="D46" s="172"/>
      <c r="E46" s="172"/>
      <c r="F46" s="172"/>
      <c r="G46" s="172"/>
      <c r="H46" s="172"/>
      <c r="I46" s="172"/>
      <c r="J46" s="172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Figure 1a</vt:lpstr>
      <vt:lpstr>Figure 2a</vt:lpstr>
      <vt:lpstr>Tableau 1</vt:lpstr>
      <vt:lpstr>Encadré 1</vt:lpstr>
      <vt:lpstr>Figure 1</vt:lpstr>
      <vt:lpstr>Figure 2</vt:lpstr>
      <vt:lpstr>Figure 3</vt:lpstr>
      <vt:lpstr>Figure 4</vt:lpstr>
      <vt:lpstr>Figure 5</vt:lpstr>
      <vt:lpstr>Figure 6</vt:lpstr>
    </vt:vector>
  </TitlesOfParts>
  <Company>C.A.F. Du Val de Marne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FLAMAND 941</dc:creator>
  <cp:lastModifiedBy>Daniele CHEMINEAU 941</cp:lastModifiedBy>
  <dcterms:created xsi:type="dcterms:W3CDTF">2013-05-29T09:13:57Z</dcterms:created>
  <dcterms:modified xsi:type="dcterms:W3CDTF">2015-03-05T09:31:41Z</dcterms:modified>
</cp:coreProperties>
</file>